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65496" windowWidth="14300" windowHeight="15160" tabRatio="199" activeTab="0"/>
  </bookViews>
  <sheets>
    <sheet name="Econ508bc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<sst xmlns="http://schemas.openxmlformats.org/spreadsheetml/2006/main" count="54" uniqueCount="51">
  <si>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Period:</t>
  </si>
  <si>
    <t>A. Costs:</t>
  </si>
  <si>
    <t>Equipment</t>
  </si>
  <si>
    <t>Operation &amp; Maintenance</t>
  </si>
  <si>
    <t>Production</t>
  </si>
  <si>
    <t>Total Costs:</t>
  </si>
  <si>
    <t>B.  Benefits</t>
  </si>
  <si>
    <t>Value Added Sales</t>
  </si>
  <si>
    <t>Total Benefits:</t>
  </si>
  <si>
    <t>C.  Cash Flow:</t>
  </si>
  <si>
    <t>C.  Discount Rate:</t>
  </si>
  <si>
    <t>D.  Present Values:</t>
  </si>
  <si>
    <t>APV of Costs:</t>
  </si>
  <si>
    <t>APV of Benefits:</t>
  </si>
  <si>
    <t>ANPV:</t>
  </si>
  <si>
    <t>NPV:</t>
  </si>
  <si>
    <t>IRR:</t>
  </si>
  <si>
    <t>B/C Ratio:</t>
  </si>
  <si>
    <t>Case Study:</t>
  </si>
  <si>
    <t>Adult Literacy Project:</t>
  </si>
  <si>
    <t>A.  Project Description:</t>
  </si>
  <si>
    <t>Investing in adult literacy is estimated to provide substantial social dividends.</t>
  </si>
  <si>
    <t>Listed below are items pertinent to the implementation of a project.</t>
  </si>
  <si>
    <t>The project involves 100 adult participants.</t>
  </si>
  <si>
    <t>1.  Educational Training Center</t>
  </si>
  <si>
    <t>Building Cost:</t>
  </si>
  <si>
    <t>Equipment Cost:</t>
  </si>
  <si>
    <t>Annual Instruction Cost:</t>
  </si>
  <si>
    <t>Annual Admin. Cost:</t>
  </si>
  <si>
    <t>2.  It is estimated that benefits will accrue at $750,000 in the first year,</t>
  </si>
  <si>
    <t>and $1,000,000 per year thereafter.</t>
  </si>
  <si>
    <t>3.  Lifetime of the project is 5 years.</t>
  </si>
  <si>
    <t>4.  Calculate the Net Present Value with the following discount rates:</t>
  </si>
  <si>
    <t>Group 1:</t>
  </si>
  <si>
    <t xml:space="preserve"> percent</t>
  </si>
  <si>
    <t>Group 2:</t>
  </si>
  <si>
    <t>Group 3:</t>
  </si>
  <si>
    <t>Group 4:</t>
  </si>
  <si>
    <t>PVB:</t>
  </si>
  <si>
    <t>PVC:</t>
  </si>
  <si>
    <t>P. LeBel</t>
  </si>
  <si>
    <t>Cash Flow</t>
  </si>
  <si>
    <t>ANPV</t>
  </si>
  <si>
    <t xml:space="preserve">     For each time period, the annualized present value is derived as the</t>
  </si>
  <si>
    <t xml:space="preserve"> product of the present worth factor (PWF) times the nominal value in period t.</t>
  </si>
  <si>
    <t xml:space="preserve">          The Present value of costs (PVC) is the sum of the </t>
  </si>
  <si>
    <t xml:space="preserve">           annualized present value of costs, and the Present value</t>
  </si>
  <si>
    <t xml:space="preserve">          of benefits (PVB) is similarly derived.</t>
  </si>
  <si>
    <t>Cost-Benefit Financial Evaluation Framework</t>
  </si>
  <si>
    <t>is that rate of discount that reduces the Net Present Value to zero, which produces a unitary Benefit-Cost (B/C) ratio.</t>
  </si>
  <si>
    <t xml:space="preserve">   The Net Present Value (NPV) is the sum of the Annualized Net Present Values (ANPV).  The Internal Rate of Return (IRR)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</si>
</sst>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0"/>
    <numFmt numFmtId="166" formatCode="0.0000%"/>
    <numFmt numFmtId="167" formatCode="0.0000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Helv"/>
      <family val="0"/>
    </font>
    <font>
      <b/>
      <sz val="10"/>
      <color indexed="12"/>
      <name val="Helv"/>
      <family val="0"/>
    </font>
    <font>
      <b/>
      <sz val="12"/>
      <color indexed="12"/>
      <name val="Helv"/>
      <family val="0"/>
    </font>
    <font>
      <sz val="12"/>
      <name val="Helv"/>
      <family val="0"/>
    </font>
    <font>
      <sz val="17.25"/>
      <name val="Helv"/>
      <family val="0"/>
    </font>
    <font>
      <sz val="16.75"/>
      <name val="Helv"/>
      <family val="0"/>
    </font>
    <font>
      <b/>
      <sz val="13.75"/>
      <color indexed="12"/>
      <name val="Helv"/>
      <family val="0"/>
    </font>
    <font>
      <b/>
      <sz val="14"/>
      <color indexed="12"/>
      <name val="Helv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5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9" fillId="0" borderId="3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right"/>
    </xf>
    <xf numFmtId="164" fontId="9" fillId="0" borderId="5" xfId="0" applyNumberFormat="1" applyFont="1" applyBorder="1" applyAlignment="1">
      <alignment/>
    </xf>
    <xf numFmtId="164" fontId="6" fillId="0" borderId="5" xfId="0" applyNumberFormat="1" applyFont="1" applyBorder="1" applyAlignment="1">
      <alignment/>
    </xf>
    <xf numFmtId="10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9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3" xfId="0" applyFont="1" applyBorder="1" applyAlignment="1">
      <alignment/>
    </xf>
    <xf numFmtId="167" fontId="6" fillId="0" borderId="8" xfId="0" applyNumberFormat="1" applyFont="1" applyBorder="1" applyAlignment="1">
      <alignment/>
    </xf>
    <xf numFmtId="0" fontId="9" fillId="0" borderId="8" xfId="0" applyFont="1" applyBorder="1" applyAlignment="1">
      <alignment horizontal="right"/>
    </xf>
    <xf numFmtId="10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FF"/>
                </a:solidFill>
              </a:rPr>
              <a:t>Project Cash Flow and Annualized Net Present Values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1025"/>
          <c:w val="0.9857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Econ508bc!$A$56</c:f>
              <c:strCache>
                <c:ptCount val="1"/>
                <c:pt idx="0">
                  <c:v>Cash Flow</c:v>
                </c:pt>
              </c:strCache>
            </c:strRef>
          </c:tx>
          <c:spPr>
            <a:pattFill prst="dkDnDiag">
              <a:fgClr>
                <a:srgbClr val="3366FF"/>
              </a:fgClr>
              <a:bgClr>
                <a:srgbClr val="339966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val>
            <c:numRef>
              <c:f>Econ508bc!$B$56:$H$56</c:f>
              <c:numCache>
                <c:ptCount val="7"/>
                <c:pt idx="0">
                  <c:v>-7500</c:v>
                </c:pt>
                <c:pt idx="1">
                  <c:v>-6000</c:v>
                </c:pt>
                <c:pt idx="2">
                  <c:v>4700</c:v>
                </c:pt>
                <c:pt idx="3">
                  <c:v>4700</c:v>
                </c:pt>
                <c:pt idx="4">
                  <c:v>4700</c:v>
                </c:pt>
                <c:pt idx="5">
                  <c:v>4700</c:v>
                </c:pt>
                <c:pt idx="6">
                  <c:v>4700</c:v>
                </c:pt>
              </c:numCache>
            </c:numRef>
          </c:val>
        </c:ser>
        <c:ser>
          <c:idx val="1"/>
          <c:order val="1"/>
          <c:tx>
            <c:strRef>
              <c:f>Econ508bc!$A$57</c:f>
              <c:strCache>
                <c:ptCount val="1"/>
                <c:pt idx="0">
                  <c:v>ANPV</c:v>
                </c:pt>
              </c:strCache>
            </c:strRef>
          </c:tx>
          <c:spPr>
            <a:pattFill prst="dkUpDiag">
              <a:fgClr>
                <a:srgbClr val="FFFF00"/>
              </a:fgClr>
              <a:bgClr>
                <a:srgbClr val="993366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val>
            <c:numRef>
              <c:f>Econ508bc!$B$57:$H$57</c:f>
              <c:numCache>
                <c:ptCount val="7"/>
                <c:pt idx="0">
                  <c:v>-7500</c:v>
                </c:pt>
                <c:pt idx="1">
                  <c:v>-5454.5454545454</c:v>
                </c:pt>
                <c:pt idx="2">
                  <c:v>3884.2975206611</c:v>
                </c:pt>
                <c:pt idx="3">
                  <c:v>3531.1795642374</c:v>
                </c:pt>
                <c:pt idx="4">
                  <c:v>3210.1632402158</c:v>
                </c:pt>
                <c:pt idx="5">
                  <c:v>2918.330218378</c:v>
                </c:pt>
                <c:pt idx="6">
                  <c:v>2653.0274712527</c:v>
                </c:pt>
              </c:numCache>
            </c:numRef>
          </c:val>
        </c:ser>
        <c:axId val="21015638"/>
        <c:axId val="54923015"/>
      </c:barChart>
      <c:catAx>
        <c:axId val="2101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54923015"/>
        <c:crosses val="autoZero"/>
        <c:auto val="1"/>
        <c:lblOffset val="100"/>
        <c:noMultiLvlLbl val="0"/>
      </c:catAx>
      <c:valAx>
        <c:axId val="54923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015638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675"/>
          <c:y val="0.911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Net Present Value with Alternative Discount Rates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7"/>
          <c:y val="0.15975"/>
          <c:w val="0.966"/>
          <c:h val="0.782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Econ508bc!$B$81:$B$87</c:f>
              <c:numCache>
                <c:ptCount val="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</c:numCache>
            </c:numRef>
          </c:cat>
          <c:val>
            <c:numRef>
              <c:f>Econ508bc!$B$81:$B$87</c:f>
              <c:numCache>
                <c:ptCount val="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Econ508bc!$B$81:$B$87</c:f>
              <c:numCache>
                <c:ptCount val="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</c:numCache>
            </c:numRef>
          </c:cat>
          <c:val>
            <c:numRef>
              <c:f>Econ508bc!$C$81:$C$87</c:f>
              <c:numCache>
                <c:ptCount val="7"/>
                <c:pt idx="0">
                  <c:v>10000</c:v>
                </c:pt>
                <c:pt idx="1">
                  <c:v>5871.691929219818</c:v>
                </c:pt>
                <c:pt idx="2">
                  <c:v>2947.6841456361167</c:v>
                </c:pt>
                <c:pt idx="3">
                  <c:v>854.5398568269119</c:v>
                </c:pt>
                <c:pt idx="4">
                  <c:v>-655.6409322130775</c:v>
                </c:pt>
                <c:pt idx="5">
                  <c:v>-1750.64576</c:v>
                </c:pt>
                <c:pt idx="6">
                  <c:v>-2546.048618168938</c:v>
                </c:pt>
              </c:numCache>
            </c:numRef>
          </c:val>
          <c:smooth val="0"/>
        </c:ser>
        <c:marker val="1"/>
        <c:axId val="24545088"/>
        <c:axId val="19579201"/>
      </c:lineChart>
      <c:catAx>
        <c:axId val="24545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19579201"/>
        <c:crosses val="autoZero"/>
        <c:auto val="1"/>
        <c:lblOffset val="100"/>
        <c:noMultiLvlLbl val="0"/>
      </c:catAx>
      <c:valAx>
        <c:axId val="19579201"/>
        <c:scaling>
          <c:orientation val="minMax"/>
        </c:scaling>
        <c:axPos val="l"/>
        <c:majorGridlines/>
        <c:delete val="0"/>
        <c:numFmt formatCode="&quot;$&quot;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24545088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27</xdr:row>
      <xdr:rowOff>104775</xdr:rowOff>
    </xdr:from>
    <xdr:to>
      <xdr:col>7</xdr:col>
      <xdr:colOff>742950</xdr:colOff>
      <xdr:row>78</xdr:row>
      <xdr:rowOff>0</xdr:rowOff>
    </xdr:to>
    <xdr:graphicFrame>
      <xdr:nvGraphicFramePr>
        <xdr:cNvPr id="1" name="Chart 1"/>
        <xdr:cNvGraphicFramePr/>
      </xdr:nvGraphicFramePr>
      <xdr:xfrm>
        <a:off x="104775" y="4752975"/>
        <a:ext cx="69723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80</xdr:row>
      <xdr:rowOff>9525</xdr:rowOff>
    </xdr:from>
    <xdr:to>
      <xdr:col>7</xdr:col>
      <xdr:colOff>714375</xdr:colOff>
      <xdr:row>105</xdr:row>
      <xdr:rowOff>38100</xdr:rowOff>
    </xdr:to>
    <xdr:graphicFrame>
      <xdr:nvGraphicFramePr>
        <xdr:cNvPr id="2" name="Chart 3"/>
        <xdr:cNvGraphicFramePr/>
      </xdr:nvGraphicFramePr>
      <xdr:xfrm>
        <a:off x="171450" y="9734550"/>
        <a:ext cx="687705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="90" zoomScaleNormal="90" workbookViewId="0" topLeftCell="A1">
      <selection activeCell="A3" sqref="A3"/>
    </sheetView>
  </sheetViews>
  <sheetFormatPr defaultColWidth="11.00390625" defaultRowHeight="12.75"/>
  <cols>
    <col min="1" max="1" width="20.875" style="1" customWidth="1"/>
    <col min="2" max="3" width="10.875" style="1" customWidth="1"/>
    <col min="4" max="8" width="10.125" style="1" customWidth="1"/>
    <col min="9" max="9" width="1.25" style="1" customWidth="1"/>
    <col min="10" max="10" width="1.12109375" style="1" customWidth="1"/>
    <col min="11" max="11" width="1.00390625" style="1" customWidth="1"/>
    <col min="12" max="12" width="0.74609375" style="1" customWidth="1"/>
    <col min="13" max="16384" width="14.75390625" style="1" customWidth="1"/>
  </cols>
  <sheetData>
    <row r="1" spans="2:8" ht="16.5" customHeight="1" thickBot="1">
      <c r="B1" s="7"/>
      <c r="C1" s="8"/>
      <c r="D1" s="9"/>
      <c r="E1" s="9" t="s">
        <v>48</v>
      </c>
      <c r="F1" s="8"/>
      <c r="G1" s="16"/>
      <c r="H1" s="17"/>
    </row>
    <row r="2" spans="2:8" ht="6.75" customHeight="1">
      <c r="B2" s="18"/>
      <c r="C2" s="18"/>
      <c r="D2" s="19"/>
      <c r="E2" s="19"/>
      <c r="F2" s="18"/>
      <c r="G2" s="20"/>
      <c r="H2" s="20"/>
    </row>
    <row r="3" spans="2:9" ht="13.5" thickBot="1">
      <c r="B3" s="4" t="s">
        <v>0</v>
      </c>
      <c r="I3" s="21" t="s">
        <v>40</v>
      </c>
    </row>
    <row r="4" spans="2:8" ht="12.75" thickBot="1">
      <c r="B4" s="10">
        <v>0</v>
      </c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</row>
    <row r="5" ht="13.5" thickBot="1">
      <c r="A5" s="26" t="s">
        <v>1</v>
      </c>
    </row>
    <row r="6" spans="1:8" ht="13.5" thickBot="1">
      <c r="A6" s="27" t="s">
        <v>2</v>
      </c>
      <c r="B6" s="22">
        <v>7500</v>
      </c>
      <c r="C6" s="11">
        <v>6000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</row>
    <row r="7" spans="1:8" ht="13.5" thickBot="1">
      <c r="A7" s="27" t="s">
        <v>3</v>
      </c>
      <c r="B7" s="22">
        <v>0</v>
      </c>
      <c r="C7" s="11">
        <v>0</v>
      </c>
      <c r="D7" s="11">
        <v>600</v>
      </c>
      <c r="E7" s="11">
        <v>600</v>
      </c>
      <c r="F7" s="11">
        <v>600</v>
      </c>
      <c r="G7" s="11">
        <v>600</v>
      </c>
      <c r="H7" s="11">
        <v>600</v>
      </c>
    </row>
    <row r="8" spans="1:8" ht="13.5" thickBot="1">
      <c r="A8" s="27" t="s">
        <v>4</v>
      </c>
      <c r="B8" s="22">
        <v>0</v>
      </c>
      <c r="C8" s="11">
        <v>0</v>
      </c>
      <c r="D8" s="11">
        <v>700</v>
      </c>
      <c r="E8" s="11">
        <v>700</v>
      </c>
      <c r="F8" s="11">
        <v>700</v>
      </c>
      <c r="G8" s="11">
        <v>700</v>
      </c>
      <c r="H8" s="11">
        <v>700</v>
      </c>
    </row>
    <row r="9" spans="1:8" ht="13.5" thickBot="1">
      <c r="A9" s="28" t="s">
        <v>5</v>
      </c>
      <c r="B9" s="23">
        <v>7500</v>
      </c>
      <c r="C9" s="12">
        <v>6000</v>
      </c>
      <c r="D9" s="12">
        <v>1300</v>
      </c>
      <c r="E9" s="12">
        <v>1300</v>
      </c>
      <c r="F9" s="12">
        <v>1300</v>
      </c>
      <c r="G9" s="12">
        <v>1300</v>
      </c>
      <c r="H9" s="12">
        <v>1300</v>
      </c>
    </row>
    <row r="10" spans="1:8" ht="13.5" thickBot="1">
      <c r="A10" s="26" t="s">
        <v>6</v>
      </c>
      <c r="B10" s="13"/>
      <c r="C10" s="13"/>
      <c r="D10" s="13"/>
      <c r="E10" s="13"/>
      <c r="F10" s="13"/>
      <c r="G10" s="13"/>
      <c r="H10" s="13"/>
    </row>
    <row r="11" spans="1:8" ht="13.5" thickBot="1">
      <c r="A11" s="27" t="s">
        <v>7</v>
      </c>
      <c r="B11" s="22">
        <v>0</v>
      </c>
      <c r="C11" s="11">
        <v>0</v>
      </c>
      <c r="D11" s="11">
        <v>6000</v>
      </c>
      <c r="E11" s="11">
        <v>6000</v>
      </c>
      <c r="F11" s="11">
        <v>6000</v>
      </c>
      <c r="G11" s="11">
        <v>6000</v>
      </c>
      <c r="H11" s="11">
        <v>6000</v>
      </c>
    </row>
    <row r="12" spans="1:8" ht="13.5" thickBot="1">
      <c r="A12" s="29" t="s">
        <v>8</v>
      </c>
      <c r="B12" s="23">
        <v>0</v>
      </c>
      <c r="C12" s="12">
        <v>0</v>
      </c>
      <c r="D12" s="12">
        <v>6000</v>
      </c>
      <c r="E12" s="12">
        <v>6000</v>
      </c>
      <c r="F12" s="12">
        <v>6000</v>
      </c>
      <c r="G12" s="12">
        <v>6000</v>
      </c>
      <c r="H12" s="12">
        <v>6000</v>
      </c>
    </row>
    <row r="13" spans="1:8" ht="13.5" thickBot="1">
      <c r="A13" s="30" t="s">
        <v>9</v>
      </c>
      <c r="B13" s="23">
        <v>-7500</v>
      </c>
      <c r="C13" s="12">
        <v>-6000</v>
      </c>
      <c r="D13" s="12">
        <v>4700</v>
      </c>
      <c r="E13" s="12">
        <v>4700</v>
      </c>
      <c r="F13" s="12">
        <v>4700</v>
      </c>
      <c r="G13" s="12">
        <v>4700</v>
      </c>
      <c r="H13" s="12">
        <v>4700</v>
      </c>
    </row>
    <row r="14" spans="1:8" ht="12.75">
      <c r="A14" s="26" t="s">
        <v>10</v>
      </c>
      <c r="B14" s="13"/>
      <c r="C14" s="13"/>
      <c r="D14" s="13"/>
      <c r="E14" s="13"/>
      <c r="F14" s="13"/>
      <c r="G14" s="13"/>
      <c r="H14" s="13"/>
    </row>
    <row r="15" spans="1:8" ht="13.5" thickBot="1">
      <c r="A15" s="31">
        <v>0.1762875948609887</v>
      </c>
      <c r="B15" s="13"/>
      <c r="C15" s="13"/>
      <c r="D15" s="13"/>
      <c r="E15" s="13"/>
      <c r="F15" s="13"/>
      <c r="G15" s="13"/>
      <c r="H15" s="13"/>
    </row>
    <row r="16" spans="1:8" ht="13.5" thickBot="1">
      <c r="A16" s="26" t="s">
        <v>11</v>
      </c>
      <c r="B16" s="13"/>
      <c r="C16" s="13"/>
      <c r="D16" s="13"/>
      <c r="E16" s="13"/>
      <c r="F16" s="13"/>
      <c r="G16" s="13"/>
      <c r="H16" s="13"/>
    </row>
    <row r="17" spans="1:8" ht="13.5" thickBot="1">
      <c r="A17" s="27" t="s">
        <v>12</v>
      </c>
      <c r="B17" s="22">
        <f>B9/(1+$A$15)^B4</f>
        <v>7500</v>
      </c>
      <c r="C17" s="11">
        <f aca="true" t="shared" si="0" ref="C17:H17">C9/(1+$A$15)^C4</f>
        <v>5100.793399686467</v>
      </c>
      <c r="D17" s="11">
        <f t="shared" si="0"/>
        <v>939.5422582825147</v>
      </c>
      <c r="E17" s="11">
        <f t="shared" si="0"/>
        <v>798.7351582956614</v>
      </c>
      <c r="F17" s="11">
        <f t="shared" si="0"/>
        <v>679.0305039220059</v>
      </c>
      <c r="G17" s="11">
        <f t="shared" si="0"/>
        <v>577.2657187651905</v>
      </c>
      <c r="H17" s="11">
        <f t="shared" si="0"/>
        <v>490.752194690458</v>
      </c>
    </row>
    <row r="18" spans="1:8" ht="13.5" thickBot="1">
      <c r="A18" s="27" t="s">
        <v>13</v>
      </c>
      <c r="B18" s="22">
        <f aca="true" t="shared" si="1" ref="B18:H18">B12/(1+$A$15)^B4</f>
        <v>0</v>
      </c>
      <c r="C18" s="11">
        <f t="shared" si="1"/>
        <v>0</v>
      </c>
      <c r="D18" s="11">
        <f t="shared" si="1"/>
        <v>4336.348884380837</v>
      </c>
      <c r="E18" s="11">
        <f t="shared" si="1"/>
        <v>3686.469961364591</v>
      </c>
      <c r="F18" s="11">
        <f t="shared" si="1"/>
        <v>3133.986941178489</v>
      </c>
      <c r="G18" s="11">
        <f t="shared" si="1"/>
        <v>2664.303317377802</v>
      </c>
      <c r="H18" s="11">
        <f t="shared" si="1"/>
        <v>2265.0101293405755</v>
      </c>
    </row>
    <row r="19" spans="1:8" ht="13.5" thickBot="1">
      <c r="A19" s="27" t="s">
        <v>14</v>
      </c>
      <c r="B19" s="22">
        <v>-7500</v>
      </c>
      <c r="C19" s="11">
        <v>-5454.5454545454</v>
      </c>
      <c r="D19" s="11">
        <v>3884.2975206611</v>
      </c>
      <c r="E19" s="11">
        <v>3531.1795642374</v>
      </c>
      <c r="F19" s="11">
        <v>3210.1632402158</v>
      </c>
      <c r="G19" s="11">
        <v>2918.330218378</v>
      </c>
      <c r="H19" s="11">
        <v>2653.0274712527</v>
      </c>
    </row>
    <row r="20" spans="1:8" ht="13.5" thickBot="1">
      <c r="A20" s="27" t="s">
        <v>39</v>
      </c>
      <c r="B20" s="22">
        <f>SUM(B17:H17)</f>
        <v>16086.119233642297</v>
      </c>
      <c r="C20" s="15"/>
      <c r="D20" s="15"/>
      <c r="E20" s="15"/>
      <c r="F20" s="15"/>
      <c r="G20" s="15"/>
      <c r="H20" s="15"/>
    </row>
    <row r="21" spans="1:8" ht="13.5" thickBot="1">
      <c r="A21" s="27" t="s">
        <v>38</v>
      </c>
      <c r="B21" s="22">
        <f>SUM(B18:H18)</f>
        <v>16086.119233642296</v>
      </c>
      <c r="C21" s="15" t="s">
        <v>43</v>
      </c>
      <c r="D21" s="15"/>
      <c r="E21" s="15"/>
      <c r="F21" s="15"/>
      <c r="G21" s="15"/>
      <c r="H21" s="15"/>
    </row>
    <row r="22" spans="1:8" ht="13.5" thickBot="1">
      <c r="A22" s="27" t="s">
        <v>15</v>
      </c>
      <c r="B22" s="22">
        <f>NPV($A$15,B13:H13)</f>
        <v>-3.092763047902109E-12</v>
      </c>
      <c r="C22" s="14" t="s">
        <v>44</v>
      </c>
      <c r="D22" s="14"/>
      <c r="E22" s="14"/>
      <c r="F22" s="14"/>
      <c r="G22" s="14"/>
      <c r="H22" s="14"/>
    </row>
    <row r="23" spans="1:8" ht="16.5" thickBot="1">
      <c r="A23" s="27" t="s">
        <v>16</v>
      </c>
      <c r="B23" s="24">
        <f>IRR(B13:H13,0.1)</f>
        <v>0.1762875948609887</v>
      </c>
      <c r="C23" s="13"/>
      <c r="D23" s="13" t="s">
        <v>45</v>
      </c>
      <c r="E23" s="13"/>
      <c r="F23" s="13"/>
      <c r="G23" s="13"/>
      <c r="H23" s="13"/>
    </row>
    <row r="24" spans="1:8" ht="16.5" thickBot="1">
      <c r="A24" s="32" t="s">
        <v>17</v>
      </c>
      <c r="B24" s="25">
        <f>B21/B20</f>
        <v>0.9999999999999999</v>
      </c>
      <c r="C24" s="13"/>
      <c r="D24" s="13" t="s">
        <v>46</v>
      </c>
      <c r="E24" s="13"/>
      <c r="F24" s="13"/>
      <c r="G24" s="13"/>
      <c r="H24" s="13"/>
    </row>
    <row r="25" ht="15.75">
      <c r="D25" s="13" t="s">
        <v>47</v>
      </c>
    </row>
    <row r="26" s="13" customFormat="1" ht="12.75">
      <c r="A26" s="13" t="s">
        <v>50</v>
      </c>
    </row>
    <row r="27" s="13" customFormat="1" ht="12.75">
      <c r="A27" s="13" t="s">
        <v>49</v>
      </c>
    </row>
    <row r="56" spans="1:8" ht="0.75" customHeight="1">
      <c r="A56" s="3" t="s">
        <v>41</v>
      </c>
      <c r="B56" s="5">
        <f>B13</f>
        <v>-7500</v>
      </c>
      <c r="C56" s="5">
        <f aca="true" t="shared" si="2" ref="C56:H56">C13</f>
        <v>-6000</v>
      </c>
      <c r="D56" s="5">
        <f t="shared" si="2"/>
        <v>4700</v>
      </c>
      <c r="E56" s="5">
        <f t="shared" si="2"/>
        <v>4700</v>
      </c>
      <c r="F56" s="5">
        <f t="shared" si="2"/>
        <v>4700</v>
      </c>
      <c r="G56" s="5">
        <f t="shared" si="2"/>
        <v>4700</v>
      </c>
      <c r="H56" s="5">
        <f t="shared" si="2"/>
        <v>4700</v>
      </c>
    </row>
    <row r="57" spans="1:8" ht="0.75" customHeight="1">
      <c r="A57" s="3" t="s">
        <v>42</v>
      </c>
      <c r="B57" s="5">
        <f>B19</f>
        <v>-7500</v>
      </c>
      <c r="C57" s="5">
        <f aca="true" t="shared" si="3" ref="C57:H57">C19</f>
        <v>-5454.5454545454</v>
      </c>
      <c r="D57" s="5">
        <f t="shared" si="3"/>
        <v>3884.2975206611</v>
      </c>
      <c r="E57" s="5">
        <f t="shared" si="3"/>
        <v>3531.1795642374</v>
      </c>
      <c r="F57" s="5">
        <f t="shared" si="3"/>
        <v>3210.1632402158</v>
      </c>
      <c r="G57" s="5">
        <f t="shared" si="3"/>
        <v>2918.330218378</v>
      </c>
      <c r="H57" s="5">
        <f t="shared" si="3"/>
        <v>2653.0274712527</v>
      </c>
    </row>
    <row r="58" spans="1:2" ht="0.75" customHeight="1">
      <c r="A58" s="1" t="s">
        <v>18</v>
      </c>
      <c r="B58" s="1" t="s">
        <v>19</v>
      </c>
    </row>
    <row r="59" ht="0.75" customHeight="1">
      <c r="A59" s="1" t="s">
        <v>20</v>
      </c>
    </row>
    <row r="60" ht="0.75" customHeight="1">
      <c r="A60" s="1" t="s">
        <v>21</v>
      </c>
    </row>
    <row r="61" ht="0.75" customHeight="1">
      <c r="A61" s="1" t="s">
        <v>22</v>
      </c>
    </row>
    <row r="62" ht="0.75" customHeight="1">
      <c r="A62" s="1" t="s">
        <v>23</v>
      </c>
    </row>
    <row r="63" ht="0.75" customHeight="1">
      <c r="A63" s="1" t="s">
        <v>24</v>
      </c>
    </row>
    <row r="64" spans="1:2" ht="0.75" customHeight="1">
      <c r="A64" s="1" t="s">
        <v>25</v>
      </c>
      <c r="B64" s="2">
        <v>1525000</v>
      </c>
    </row>
    <row r="65" spans="1:2" ht="0.75" customHeight="1">
      <c r="A65" s="1" t="s">
        <v>26</v>
      </c>
      <c r="B65" s="2">
        <v>140000</v>
      </c>
    </row>
    <row r="66" spans="1:2" ht="0.75" customHeight="1">
      <c r="A66" s="1" t="s">
        <v>27</v>
      </c>
      <c r="B66" s="2">
        <v>200000</v>
      </c>
    </row>
    <row r="67" spans="1:2" ht="0.75" customHeight="1">
      <c r="A67" s="1" t="s">
        <v>28</v>
      </c>
      <c r="B67" s="2">
        <v>75000</v>
      </c>
    </row>
    <row r="68" ht="0.75" customHeight="1"/>
    <row r="69" ht="0.75" customHeight="1">
      <c r="A69" s="1" t="s">
        <v>29</v>
      </c>
    </row>
    <row r="70" ht="0.75" customHeight="1">
      <c r="A70" s="1" t="s">
        <v>30</v>
      </c>
    </row>
    <row r="71" ht="0.75" customHeight="1"/>
    <row r="72" ht="0.75" customHeight="1">
      <c r="A72" s="1" t="s">
        <v>31</v>
      </c>
    </row>
    <row r="73" ht="0.75" customHeight="1"/>
    <row r="74" ht="0.75" customHeight="1">
      <c r="A74" s="1" t="s">
        <v>32</v>
      </c>
    </row>
    <row r="75" spans="1:3" ht="0.75" customHeight="1">
      <c r="A75" s="1" t="s">
        <v>33</v>
      </c>
      <c r="B75" s="1">
        <v>5</v>
      </c>
      <c r="C75" s="1" t="s">
        <v>34</v>
      </c>
    </row>
    <row r="76" spans="1:3" ht="0.75" customHeight="1">
      <c r="A76" s="1" t="s">
        <v>35</v>
      </c>
      <c r="B76" s="1">
        <v>10</v>
      </c>
      <c r="C76" s="1" t="s">
        <v>34</v>
      </c>
    </row>
    <row r="77" spans="1:3" ht="0.75" customHeight="1">
      <c r="A77" s="1" t="s">
        <v>36</v>
      </c>
      <c r="B77" s="1">
        <v>15</v>
      </c>
      <c r="C77" s="1" t="s">
        <v>34</v>
      </c>
    </row>
    <row r="78" spans="1:3" ht="0.75" customHeight="1">
      <c r="A78" s="1" t="s">
        <v>37</v>
      </c>
      <c r="B78" s="1">
        <v>20</v>
      </c>
      <c r="C78" s="1" t="s">
        <v>34</v>
      </c>
    </row>
    <row r="81" spans="2:3" ht="12">
      <c r="B81" s="33">
        <v>0</v>
      </c>
      <c r="C81" s="5">
        <v>10000</v>
      </c>
    </row>
    <row r="82" spans="2:3" ht="12">
      <c r="B82" s="33">
        <v>0.05</v>
      </c>
      <c r="C82" s="6">
        <v>5871.691929219818</v>
      </c>
    </row>
    <row r="83" spans="2:3" ht="12">
      <c r="B83" s="33">
        <v>0.1</v>
      </c>
      <c r="C83" s="5">
        <v>2947.6841456361167</v>
      </c>
    </row>
    <row r="84" spans="2:3" ht="12">
      <c r="B84" s="33">
        <v>0.15</v>
      </c>
      <c r="C84" s="5">
        <v>854.5398568269119</v>
      </c>
    </row>
    <row r="85" spans="2:3" ht="12">
      <c r="B85" s="33">
        <v>0.2</v>
      </c>
      <c r="C85" s="5">
        <v>-655.6409322130775</v>
      </c>
    </row>
    <row r="86" spans="2:3" ht="12">
      <c r="B86" s="33">
        <v>0.25</v>
      </c>
      <c r="C86" s="5">
        <v>-1750.64576</v>
      </c>
    </row>
    <row r="87" spans="2:3" ht="12">
      <c r="B87" s="33">
        <v>0.3</v>
      </c>
      <c r="C87" s="5">
        <v>-2546.048618168938</v>
      </c>
    </row>
  </sheetData>
  <printOptions/>
  <pageMargins left="0.25" right="0.25" top="0.51" bottom="0.53" header="0.5" footer="0.5"/>
  <pageSetup orientation="portrait" paperSize="9" scale="85"/>
  <drawing r:id="rId3"/>
  <legacyDrawing r:id="rId2"/>
  <oleObjects>
    <oleObject progId="Equation.3" shapeId="1075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Trial User</cp:lastModifiedBy>
  <cp:lastPrinted>2000-03-17T21:31:12Z</cp:lastPrinted>
  <dcterms:created xsi:type="dcterms:W3CDTF">2000-03-09T19:10:58Z</dcterms:created>
  <cp:category/>
  <cp:version/>
  <cp:contentType/>
  <cp:contentStatus/>
</cp:coreProperties>
</file>