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60" windowWidth="22540" windowHeight="14720" tabRatio="656" activeTab="0"/>
  </bookViews>
  <sheets>
    <sheet name="HarrodDomarCaseStudy" sheetId="1" r:id="rId1"/>
    <sheet name="HarrodDomarSolution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<sst xmlns="http://schemas.openxmlformats.org/spreadsheetml/2006/main" count="298" uniqueCount="55">
  <si>
    <t>the fiscal costs of intervention against the benefits to be gained.</t>
  </si>
  <si>
    <t>Period</t>
  </si>
  <si>
    <t>Parameter</t>
  </si>
  <si>
    <t>Value</t>
  </si>
  <si>
    <t>Savings Rate</t>
  </si>
  <si>
    <t>s</t>
  </si>
  <si>
    <t>Capital Output Coefficient</t>
  </si>
  <si>
    <t>k</t>
  </si>
  <si>
    <t>r = s/k</t>
  </si>
  <si>
    <t>Population Growth Rate</t>
  </si>
  <si>
    <t>p</t>
  </si>
  <si>
    <t>Wp = r-p</t>
  </si>
  <si>
    <t>Yi</t>
  </si>
  <si>
    <t>Population in period i, in millions</t>
  </si>
  <si>
    <t>Pi</t>
  </si>
  <si>
    <t>Yi/Pi</t>
  </si>
  <si>
    <t>National Tax Rate</t>
  </si>
  <si>
    <t>T</t>
  </si>
  <si>
    <t>Fiscal Receipts</t>
  </si>
  <si>
    <t>Rg = T(Yi)</t>
  </si>
  <si>
    <t>Disposable National Income</t>
  </si>
  <si>
    <t>Rn = Yi-Rg</t>
  </si>
  <si>
    <t>Per Capita Disposable Income</t>
  </si>
  <si>
    <t>(Yi-Rgi)/Pi</t>
  </si>
  <si>
    <t xml:space="preserve"> </t>
  </si>
  <si>
    <t>1. Base Case</t>
  </si>
  <si>
    <t>GDP in period i, in billions</t>
  </si>
  <si>
    <t>Per Capita GDP in period i</t>
  </si>
  <si>
    <t>GDP Warranted Growth Rate</t>
  </si>
  <si>
    <t>Per Capita GDP Growth Rate</t>
  </si>
  <si>
    <t>2. Innovative Management</t>
  </si>
  <si>
    <t>3. Accelerated Saving</t>
  </si>
  <si>
    <t>4. Demographic Restraint</t>
  </si>
  <si>
    <t>2. Savings at 10 Percent</t>
  </si>
  <si>
    <t>3. Savings at 8 Percent</t>
  </si>
  <si>
    <t>Case Study Template</t>
  </si>
  <si>
    <t>Supplementary budget receipts:</t>
  </si>
  <si>
    <t>Cumulative Supplementary budget receipts:</t>
  </si>
  <si>
    <t>Budget program cost:</t>
  </si>
  <si>
    <t>Recovery point of program:</t>
  </si>
  <si>
    <t>Period:</t>
  </si>
  <si>
    <t>Harrod-Domar Model</t>
  </si>
  <si>
    <t>Harrod-Domar model</t>
  </si>
  <si>
    <t>Livestock Extension Case Study</t>
  </si>
  <si>
    <t>Solution Tableau</t>
  </si>
  <si>
    <t>Livestock Extension Program Case Study</t>
  </si>
  <si>
    <t>The Harrod Domar Model - Alternative Scenario Illustrations</t>
  </si>
  <si>
    <t>Observations</t>
  </si>
  <si>
    <t>In both scenarios at 10 and 8 percent, there is an unspecified financing gap</t>
  </si>
  <si>
    <t>No account is taken of the time value of money in terms of the financing gap</t>
  </si>
  <si>
    <t xml:space="preserve">It is not obvious that even with supplementary fiscal receipts, </t>
  </si>
  <si>
    <t>this is a project to be financed with public funding</t>
  </si>
  <si>
    <t>Increases in per capita GDP are insufficient to justify adoption of a program,</t>
  </si>
  <si>
    <t xml:space="preserve"> either by private or public sector intervention</t>
  </si>
  <si>
    <t xml:space="preserve">An in-depth analysis of this project would require that one take into account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</si>
</sst>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\ 000"/>
    <numFmt numFmtId="167" formatCode="0\ 000"/>
    <numFmt numFmtId="168" formatCode="0.\ "/>
  </numFmts>
  <fonts count="8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5">
    <fill>
      <patternFill/>
    </fill>
    <fill>
      <patternFill patternType="gray125"/>
    </fill>
    <fill>
      <patternFill patternType="gray125">
        <bgColor indexed="62"/>
      </patternFill>
    </fill>
    <fill>
      <patternFill patternType="lightGray">
        <bgColor indexed="18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0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0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2" fontId="4" fillId="2" borderId="2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2" fontId="4" fillId="2" borderId="16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/>
    </xf>
    <xf numFmtId="2" fontId="4" fillId="2" borderId="14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7" fontId="4" fillId="0" borderId="1" xfId="0" applyNumberFormat="1" applyFont="1" applyBorder="1" applyAlignment="1">
      <alignment horizontal="right"/>
    </xf>
    <xf numFmtId="167" fontId="5" fillId="4" borderId="1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125" zoomScaleNormal="125" workbookViewId="0" topLeftCell="A1">
      <pane xSplit="7220" topLeftCell="D1" activePane="topLeft" state="split"/>
      <selection pane="topLeft" activeCell="A2" sqref="A2"/>
      <selection pane="topRight" activeCell="O58" sqref="O58"/>
    </sheetView>
  </sheetViews>
  <sheetFormatPr defaultColWidth="11.5546875" defaultRowHeight="15.75"/>
  <cols>
    <col min="1" max="1" width="21.3359375" style="0" bestFit="1" customWidth="1"/>
    <col min="2" max="2" width="8.88671875" style="0" customWidth="1"/>
    <col min="3" max="3" width="6.99609375" style="0" customWidth="1"/>
    <col min="4" max="14" width="4.88671875" style="0" customWidth="1"/>
  </cols>
  <sheetData>
    <row r="1" spans="1:14" ht="12.75">
      <c r="A1" s="1"/>
      <c r="B1" s="2" t="s">
        <v>46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1"/>
      <c r="B2" s="1"/>
      <c r="C2" s="3"/>
      <c r="D2" s="4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24" t="s">
        <v>25</v>
      </c>
      <c r="B3" s="25" t="s">
        <v>2</v>
      </c>
      <c r="C3" s="25" t="s">
        <v>3</v>
      </c>
      <c r="D3" s="27">
        <v>0</v>
      </c>
      <c r="E3" s="28">
        <v>1</v>
      </c>
      <c r="F3" s="28">
        <v>2</v>
      </c>
      <c r="G3" s="28">
        <v>3</v>
      </c>
      <c r="H3" s="28">
        <v>4</v>
      </c>
      <c r="I3" s="28">
        <v>5</v>
      </c>
      <c r="J3" s="28">
        <v>6</v>
      </c>
      <c r="K3" s="28">
        <v>7</v>
      </c>
      <c r="L3" s="28">
        <v>8</v>
      </c>
      <c r="M3" s="28">
        <v>9</v>
      </c>
      <c r="N3" s="29">
        <v>10</v>
      </c>
    </row>
    <row r="4" spans="1:14" ht="13.5" thickBot="1">
      <c r="A4" s="5" t="s">
        <v>4</v>
      </c>
      <c r="B4" s="20" t="s">
        <v>5</v>
      </c>
      <c r="C4" s="15">
        <v>0.13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13.5" thickBot="1">
      <c r="A5" s="5" t="s">
        <v>6</v>
      </c>
      <c r="B5" s="20" t="s">
        <v>7</v>
      </c>
      <c r="C5" s="22">
        <v>3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4" ht="13.5" thickBot="1">
      <c r="A6" s="5" t="s">
        <v>28</v>
      </c>
      <c r="B6" s="20" t="s">
        <v>8</v>
      </c>
      <c r="C6" s="15">
        <f>$C4/$C5</f>
        <v>0.043333333333333335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3.5" thickBot="1">
      <c r="A7" s="5" t="s">
        <v>9</v>
      </c>
      <c r="B7" s="20" t="s">
        <v>10</v>
      </c>
      <c r="C7" s="15">
        <v>0.03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3.5" thickBot="1">
      <c r="A8" s="5" t="s">
        <v>29</v>
      </c>
      <c r="B8" s="20" t="s">
        <v>11</v>
      </c>
      <c r="C8" s="15">
        <f>(C6-C7)</f>
        <v>0.013333333333333336</v>
      </c>
      <c r="D8" s="36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 ht="13.5" thickBot="1">
      <c r="A9" s="5" t="s">
        <v>26</v>
      </c>
      <c r="B9" s="20" t="s">
        <v>12</v>
      </c>
      <c r="C9" s="17">
        <v>400</v>
      </c>
      <c r="D9" s="12">
        <f>C9</f>
        <v>400</v>
      </c>
      <c r="E9" s="13">
        <f>D9*(1+$C$6)</f>
        <v>417.33333333333337</v>
      </c>
      <c r="F9" s="13">
        <f aca="true" t="shared" si="0" ref="F9:N9">E9*(1+$C$6)</f>
        <v>435.41777777777787</v>
      </c>
      <c r="G9" s="13">
        <f t="shared" si="0"/>
        <v>454.2858814814816</v>
      </c>
      <c r="H9" s="13">
        <f t="shared" si="0"/>
        <v>473.9716030123459</v>
      </c>
      <c r="I9" s="13">
        <f t="shared" si="0"/>
        <v>494.5103724762143</v>
      </c>
      <c r="J9" s="13">
        <f t="shared" si="0"/>
        <v>515.9391552835169</v>
      </c>
      <c r="K9" s="13">
        <f t="shared" si="0"/>
        <v>538.296518679136</v>
      </c>
      <c r="L9" s="13">
        <f t="shared" si="0"/>
        <v>561.622701155232</v>
      </c>
      <c r="M9" s="13">
        <f t="shared" si="0"/>
        <v>585.9596848719588</v>
      </c>
      <c r="N9" s="13">
        <f t="shared" si="0"/>
        <v>611.3512712164104</v>
      </c>
    </row>
    <row r="10" spans="1:14" ht="13.5" thickBot="1">
      <c r="A10" s="5" t="s">
        <v>13</v>
      </c>
      <c r="B10" s="20" t="s">
        <v>14</v>
      </c>
      <c r="C10" s="18">
        <v>1</v>
      </c>
      <c r="D10" s="14">
        <f>$C10</f>
        <v>1</v>
      </c>
      <c r="E10" s="14">
        <f>D10*(1+$C$7)</f>
        <v>1.03</v>
      </c>
      <c r="F10" s="14">
        <f aca="true" t="shared" si="1" ref="F10:N10">E10*(1+$C$7)</f>
        <v>1.0609</v>
      </c>
      <c r="G10" s="14">
        <f t="shared" si="1"/>
        <v>1.092727</v>
      </c>
      <c r="H10" s="14">
        <f t="shared" si="1"/>
        <v>1.1255088100000001</v>
      </c>
      <c r="I10" s="14">
        <f t="shared" si="1"/>
        <v>1.1592740743</v>
      </c>
      <c r="J10" s="14">
        <f t="shared" si="1"/>
        <v>1.1940522965290001</v>
      </c>
      <c r="K10" s="14">
        <f t="shared" si="1"/>
        <v>1.2298738654248702</v>
      </c>
      <c r="L10" s="14">
        <f t="shared" si="1"/>
        <v>1.2667700813876164</v>
      </c>
      <c r="M10" s="14">
        <f t="shared" si="1"/>
        <v>1.304773183829245</v>
      </c>
      <c r="N10" s="14">
        <f t="shared" si="1"/>
        <v>1.3439163793441222</v>
      </c>
    </row>
    <row r="11" spans="1:14" ht="13.5" thickBot="1">
      <c r="A11" s="5" t="s">
        <v>27</v>
      </c>
      <c r="B11" s="20" t="s">
        <v>15</v>
      </c>
      <c r="C11" s="18">
        <f aca="true" t="shared" si="2" ref="C11:N11">C9/C10</f>
        <v>400</v>
      </c>
      <c r="D11" s="13">
        <f t="shared" si="2"/>
        <v>400</v>
      </c>
      <c r="E11" s="13">
        <f t="shared" si="2"/>
        <v>405.17799352750814</v>
      </c>
      <c r="F11" s="13">
        <f t="shared" si="2"/>
        <v>410.42301609744356</v>
      </c>
      <c r="G11" s="13">
        <f t="shared" si="2"/>
        <v>415.7359353996759</v>
      </c>
      <c r="H11" s="13">
        <f t="shared" si="2"/>
        <v>421.117630356306</v>
      </c>
      <c r="I11" s="13">
        <f t="shared" si="2"/>
        <v>426.5689912670673</v>
      </c>
      <c r="J11" s="13">
        <f t="shared" si="2"/>
        <v>432.0909199566086</v>
      </c>
      <c r="K11" s="13">
        <f t="shared" si="2"/>
        <v>437.6843299236845</v>
      </c>
      <c r="L11" s="13">
        <f t="shared" si="2"/>
        <v>443.3501464922759</v>
      </c>
      <c r="M11" s="13">
        <f t="shared" si="2"/>
        <v>449.08930696466786</v>
      </c>
      <c r="N11" s="13">
        <f t="shared" si="2"/>
        <v>454.9027607765083</v>
      </c>
    </row>
    <row r="12" spans="1:14" ht="13.5" thickBot="1">
      <c r="A12" s="5" t="s">
        <v>16</v>
      </c>
      <c r="B12" s="20" t="s">
        <v>17</v>
      </c>
      <c r="C12" s="19">
        <v>0.1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1"/>
    </row>
    <row r="13" spans="1:14" ht="13.5" thickBot="1">
      <c r="A13" s="5" t="s">
        <v>18</v>
      </c>
      <c r="B13" s="20" t="s">
        <v>19</v>
      </c>
      <c r="C13" s="44"/>
      <c r="D13" s="13">
        <f>$C$12*D9</f>
        <v>40</v>
      </c>
      <c r="E13" s="13">
        <f aca="true" t="shared" si="3" ref="E13:N13">$C$12*E9</f>
        <v>41.73333333333334</v>
      </c>
      <c r="F13" s="13">
        <f t="shared" si="3"/>
        <v>43.54177777777779</v>
      </c>
      <c r="G13" s="13">
        <f t="shared" si="3"/>
        <v>45.428588148148165</v>
      </c>
      <c r="H13" s="13">
        <f t="shared" si="3"/>
        <v>47.39716030123459</v>
      </c>
      <c r="I13" s="13">
        <f t="shared" si="3"/>
        <v>49.45103724762143</v>
      </c>
      <c r="J13" s="13">
        <f t="shared" si="3"/>
        <v>51.593915528351694</v>
      </c>
      <c r="K13" s="13">
        <f t="shared" si="3"/>
        <v>53.82965186791361</v>
      </c>
      <c r="L13" s="13">
        <f t="shared" si="3"/>
        <v>56.1622701155232</v>
      </c>
      <c r="M13" s="13">
        <f t="shared" si="3"/>
        <v>58.595968487195876</v>
      </c>
      <c r="N13" s="13">
        <f t="shared" si="3"/>
        <v>61.13512712164104</v>
      </c>
    </row>
    <row r="14" spans="1:14" ht="13.5" thickBot="1">
      <c r="A14" s="5" t="s">
        <v>20</v>
      </c>
      <c r="B14" s="20" t="s">
        <v>21</v>
      </c>
      <c r="C14" s="45"/>
      <c r="D14" s="13">
        <f aca="true" t="shared" si="4" ref="D14:N14">D9-D13</f>
        <v>360</v>
      </c>
      <c r="E14" s="13">
        <f t="shared" si="4"/>
        <v>375.6</v>
      </c>
      <c r="F14" s="13">
        <f t="shared" si="4"/>
        <v>391.8760000000001</v>
      </c>
      <c r="G14" s="13">
        <f t="shared" si="4"/>
        <v>408.8572933333335</v>
      </c>
      <c r="H14" s="13">
        <f t="shared" si="4"/>
        <v>426.5744427111113</v>
      </c>
      <c r="I14" s="13">
        <f t="shared" si="4"/>
        <v>445.0593352285929</v>
      </c>
      <c r="J14" s="13">
        <f t="shared" si="4"/>
        <v>464.3452397551652</v>
      </c>
      <c r="K14" s="13">
        <f t="shared" si="4"/>
        <v>484.4668668112224</v>
      </c>
      <c r="L14" s="13">
        <f t="shared" si="4"/>
        <v>505.4604310397088</v>
      </c>
      <c r="M14" s="13">
        <f t="shared" si="4"/>
        <v>527.3637163847629</v>
      </c>
      <c r="N14" s="13">
        <f t="shared" si="4"/>
        <v>550.2161440947693</v>
      </c>
    </row>
    <row r="15" spans="1:14" ht="13.5" thickBot="1">
      <c r="A15" s="5" t="s">
        <v>22</v>
      </c>
      <c r="B15" s="21" t="s">
        <v>23</v>
      </c>
      <c r="C15" s="45"/>
      <c r="D15" s="26">
        <f aca="true" t="shared" si="5" ref="D15:N15">D14/D10</f>
        <v>360</v>
      </c>
      <c r="E15" s="26">
        <f t="shared" si="5"/>
        <v>364.6601941747573</v>
      </c>
      <c r="F15" s="26">
        <f t="shared" si="5"/>
        <v>369.3807144876992</v>
      </c>
      <c r="G15" s="26">
        <f t="shared" si="5"/>
        <v>374.1623418597083</v>
      </c>
      <c r="H15" s="26">
        <f t="shared" si="5"/>
        <v>379.0058673206754</v>
      </c>
      <c r="I15" s="26">
        <f t="shared" si="5"/>
        <v>383.91209214036064</v>
      </c>
      <c r="J15" s="26">
        <f t="shared" si="5"/>
        <v>388.88182796094776</v>
      </c>
      <c r="K15" s="26">
        <f t="shared" si="5"/>
        <v>393.915896931316</v>
      </c>
      <c r="L15" s="26">
        <f t="shared" si="5"/>
        <v>399.0151318430483</v>
      </c>
      <c r="M15" s="26">
        <f t="shared" si="5"/>
        <v>404.1803762682011</v>
      </c>
      <c r="N15" s="26">
        <f t="shared" si="5"/>
        <v>409.41248469885744</v>
      </c>
    </row>
    <row r="16" spans="1:14" ht="13.5" thickBot="1">
      <c r="A16" s="24" t="s">
        <v>30</v>
      </c>
      <c r="B16" s="25" t="s">
        <v>2</v>
      </c>
      <c r="C16" s="25" t="s">
        <v>3</v>
      </c>
      <c r="D16" s="27">
        <v>0</v>
      </c>
      <c r="E16" s="28">
        <v>1</v>
      </c>
      <c r="F16" s="28">
        <v>2</v>
      </c>
      <c r="G16" s="28">
        <v>3</v>
      </c>
      <c r="H16" s="28">
        <v>4</v>
      </c>
      <c r="I16" s="28">
        <v>5</v>
      </c>
      <c r="J16" s="28">
        <v>6</v>
      </c>
      <c r="K16" s="28">
        <v>7</v>
      </c>
      <c r="L16" s="28">
        <v>8</v>
      </c>
      <c r="M16" s="28">
        <v>9</v>
      </c>
      <c r="N16" s="29">
        <v>10</v>
      </c>
    </row>
    <row r="17" spans="1:14" ht="13.5" thickBot="1">
      <c r="A17" s="5" t="s">
        <v>4</v>
      </c>
      <c r="B17" s="20" t="s">
        <v>5</v>
      </c>
      <c r="C17" s="15">
        <v>0.13</v>
      </c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2"/>
    </row>
    <row r="18" spans="1:14" ht="13.5" thickBot="1">
      <c r="A18" s="5" t="s">
        <v>6</v>
      </c>
      <c r="B18" s="20" t="s">
        <v>7</v>
      </c>
      <c r="C18" s="22">
        <v>2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13.5" thickBot="1">
      <c r="A19" s="5" t="s">
        <v>28</v>
      </c>
      <c r="B19" s="20" t="s">
        <v>8</v>
      </c>
      <c r="C19" s="15">
        <f>$C17/$C18</f>
        <v>0.065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4" ht="13.5" thickBot="1">
      <c r="A20" s="5" t="s">
        <v>9</v>
      </c>
      <c r="B20" s="20" t="s">
        <v>10</v>
      </c>
      <c r="C20" s="15">
        <v>0.03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3.5" thickBot="1">
      <c r="A21" s="5" t="s">
        <v>29</v>
      </c>
      <c r="B21" s="20" t="s">
        <v>11</v>
      </c>
      <c r="C21" s="15">
        <f>(C19-C20)</f>
        <v>0.035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3.5" thickBot="1">
      <c r="A22" s="5" t="s">
        <v>26</v>
      </c>
      <c r="B22" s="20" t="s">
        <v>12</v>
      </c>
      <c r="C22" s="17">
        <v>400</v>
      </c>
      <c r="D22" s="12">
        <f>C22</f>
        <v>400</v>
      </c>
      <c r="E22" s="13">
        <f>D22*(1+$C19)</f>
        <v>426</v>
      </c>
      <c r="F22" s="13">
        <f aca="true" t="shared" si="6" ref="F22:N22">E22*(1+$C19)</f>
        <v>453.69</v>
      </c>
      <c r="G22" s="13">
        <f t="shared" si="6"/>
        <v>483.17985</v>
      </c>
      <c r="H22" s="13">
        <f t="shared" si="6"/>
        <v>514.58654025</v>
      </c>
      <c r="I22" s="13">
        <f t="shared" si="6"/>
        <v>548.03466536625</v>
      </c>
      <c r="J22" s="13">
        <f t="shared" si="6"/>
        <v>583.6569186150563</v>
      </c>
      <c r="K22" s="13">
        <f t="shared" si="6"/>
        <v>621.5946183250348</v>
      </c>
      <c r="L22" s="13">
        <f t="shared" si="6"/>
        <v>661.998268516162</v>
      </c>
      <c r="M22" s="13">
        <f t="shared" si="6"/>
        <v>705.0281559697125</v>
      </c>
      <c r="N22" s="13">
        <f t="shared" si="6"/>
        <v>750.8549861077438</v>
      </c>
    </row>
    <row r="23" spans="1:14" ht="13.5" thickBot="1">
      <c r="A23" s="5" t="s">
        <v>13</v>
      </c>
      <c r="B23" s="20" t="s">
        <v>14</v>
      </c>
      <c r="C23" s="18">
        <v>1</v>
      </c>
      <c r="D23" s="14">
        <f>$C23</f>
        <v>1</v>
      </c>
      <c r="E23" s="14">
        <f>D23*(1+$C$7)</f>
        <v>1.03</v>
      </c>
      <c r="F23" s="14">
        <f aca="true" t="shared" si="7" ref="F23:N23">E23*(1+$C$7)</f>
        <v>1.0609</v>
      </c>
      <c r="G23" s="14">
        <f t="shared" si="7"/>
        <v>1.092727</v>
      </c>
      <c r="H23" s="14">
        <f t="shared" si="7"/>
        <v>1.1255088100000001</v>
      </c>
      <c r="I23" s="14">
        <f t="shared" si="7"/>
        <v>1.1592740743</v>
      </c>
      <c r="J23" s="14">
        <f t="shared" si="7"/>
        <v>1.1940522965290001</v>
      </c>
      <c r="K23" s="14">
        <f t="shared" si="7"/>
        <v>1.2298738654248702</v>
      </c>
      <c r="L23" s="14">
        <f t="shared" si="7"/>
        <v>1.2667700813876164</v>
      </c>
      <c r="M23" s="14">
        <f t="shared" si="7"/>
        <v>1.304773183829245</v>
      </c>
      <c r="N23" s="14">
        <f t="shared" si="7"/>
        <v>1.3439163793441222</v>
      </c>
    </row>
    <row r="24" spans="1:14" ht="13.5" thickBot="1">
      <c r="A24" s="5" t="s">
        <v>27</v>
      </c>
      <c r="B24" s="20" t="s">
        <v>15</v>
      </c>
      <c r="C24" s="18">
        <f aca="true" t="shared" si="8" ref="C24:N24">C22/C23</f>
        <v>400</v>
      </c>
      <c r="D24" s="13">
        <f t="shared" si="8"/>
        <v>400</v>
      </c>
      <c r="E24" s="13">
        <f t="shared" si="8"/>
        <v>413.5922330097087</v>
      </c>
      <c r="F24" s="13">
        <f t="shared" si="8"/>
        <v>427.64633801489305</v>
      </c>
      <c r="G24" s="13">
        <f t="shared" si="8"/>
        <v>442.1780096950107</v>
      </c>
      <c r="H24" s="13">
        <f t="shared" si="8"/>
        <v>457.20347604387024</v>
      </c>
      <c r="I24" s="13">
        <f t="shared" si="8"/>
        <v>472.739516491963</v>
      </c>
      <c r="J24" s="13">
        <f t="shared" si="8"/>
        <v>488.8034806446025</v>
      </c>
      <c r="K24" s="13">
        <f t="shared" si="8"/>
        <v>505.4133076567976</v>
      </c>
      <c r="L24" s="13">
        <f t="shared" si="8"/>
        <v>522.5875462664945</v>
      </c>
      <c r="M24" s="13">
        <f t="shared" si="8"/>
        <v>540.3453755085599</v>
      </c>
      <c r="N24" s="13">
        <f t="shared" si="8"/>
        <v>558.7066261326371</v>
      </c>
    </row>
    <row r="25" spans="1:14" ht="13.5" thickBot="1">
      <c r="A25" s="5" t="s">
        <v>16</v>
      </c>
      <c r="B25" s="20" t="s">
        <v>17</v>
      </c>
      <c r="C25" s="19">
        <v>0.1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1"/>
    </row>
    <row r="26" spans="1:14" ht="13.5" thickBot="1">
      <c r="A26" s="5" t="s">
        <v>18</v>
      </c>
      <c r="B26" s="20" t="s">
        <v>19</v>
      </c>
      <c r="C26" s="44"/>
      <c r="D26" s="13">
        <f>$C$25*D22</f>
        <v>40</v>
      </c>
      <c r="E26" s="13">
        <f aca="true" t="shared" si="9" ref="E26:N26">$C$25*E22</f>
        <v>42.6</v>
      </c>
      <c r="F26" s="13">
        <f t="shared" si="9"/>
        <v>45.369</v>
      </c>
      <c r="G26" s="13">
        <f t="shared" si="9"/>
        <v>48.317985</v>
      </c>
      <c r="H26" s="13">
        <f t="shared" si="9"/>
        <v>51.458654025</v>
      </c>
      <c r="I26" s="13">
        <f t="shared" si="9"/>
        <v>54.803466536625</v>
      </c>
      <c r="J26" s="13">
        <f t="shared" si="9"/>
        <v>58.36569186150563</v>
      </c>
      <c r="K26" s="13">
        <f t="shared" si="9"/>
        <v>62.15946183250349</v>
      </c>
      <c r="L26" s="13">
        <f t="shared" si="9"/>
        <v>66.19982685161621</v>
      </c>
      <c r="M26" s="13">
        <f t="shared" si="9"/>
        <v>70.50281559697126</v>
      </c>
      <c r="N26" s="13">
        <f t="shared" si="9"/>
        <v>75.08549861077438</v>
      </c>
    </row>
    <row r="27" spans="1:14" ht="13.5" thickBot="1">
      <c r="A27" s="5" t="s">
        <v>20</v>
      </c>
      <c r="B27" s="20" t="s">
        <v>21</v>
      </c>
      <c r="C27" s="45"/>
      <c r="D27" s="13">
        <f aca="true" t="shared" si="10" ref="D27:N27">D22-D26</f>
        <v>360</v>
      </c>
      <c r="E27" s="13">
        <f t="shared" si="10"/>
        <v>383.4</v>
      </c>
      <c r="F27" s="13">
        <f t="shared" si="10"/>
        <v>408.321</v>
      </c>
      <c r="G27" s="13">
        <f t="shared" si="10"/>
        <v>434.86186499999997</v>
      </c>
      <c r="H27" s="13">
        <f t="shared" si="10"/>
        <v>463.127886225</v>
      </c>
      <c r="I27" s="13">
        <f t="shared" si="10"/>
        <v>493.231198829625</v>
      </c>
      <c r="J27" s="13">
        <f t="shared" si="10"/>
        <v>525.2912267535506</v>
      </c>
      <c r="K27" s="13">
        <f t="shared" si="10"/>
        <v>559.4351564925314</v>
      </c>
      <c r="L27" s="13">
        <f t="shared" si="10"/>
        <v>595.7984416645459</v>
      </c>
      <c r="M27" s="13">
        <f t="shared" si="10"/>
        <v>634.5253403727413</v>
      </c>
      <c r="N27" s="13">
        <f t="shared" si="10"/>
        <v>675.7694874969694</v>
      </c>
    </row>
    <row r="28" spans="1:14" ht="13.5" thickBot="1">
      <c r="A28" s="5" t="s">
        <v>22</v>
      </c>
      <c r="B28" s="21" t="s">
        <v>23</v>
      </c>
      <c r="C28" s="45"/>
      <c r="D28" s="26">
        <f aca="true" t="shared" si="11" ref="D28:N28">D27/D23</f>
        <v>360</v>
      </c>
      <c r="E28" s="26">
        <f t="shared" si="11"/>
        <v>372.2330097087378</v>
      </c>
      <c r="F28" s="26">
        <f t="shared" si="11"/>
        <v>384.88170421340374</v>
      </c>
      <c r="G28" s="26">
        <f t="shared" si="11"/>
        <v>397.96020872550963</v>
      </c>
      <c r="H28" s="26">
        <f t="shared" si="11"/>
        <v>411.48312843948327</v>
      </c>
      <c r="I28" s="26">
        <f t="shared" si="11"/>
        <v>425.4655648427667</v>
      </c>
      <c r="J28" s="26">
        <f t="shared" si="11"/>
        <v>439.92313258014224</v>
      </c>
      <c r="K28" s="26">
        <f t="shared" si="11"/>
        <v>454.8719768911179</v>
      </c>
      <c r="L28" s="26">
        <f t="shared" si="11"/>
        <v>470.3287916398451</v>
      </c>
      <c r="M28" s="26">
        <f t="shared" si="11"/>
        <v>486.3108379577039</v>
      </c>
      <c r="N28" s="26">
        <f t="shared" si="11"/>
        <v>502.8359635193734</v>
      </c>
    </row>
    <row r="29" spans="1:14" ht="13.5" thickBot="1">
      <c r="A29" s="24" t="s">
        <v>31</v>
      </c>
      <c r="B29" s="25" t="s">
        <v>2</v>
      </c>
      <c r="C29" s="25" t="s">
        <v>3</v>
      </c>
      <c r="D29" s="27">
        <v>0</v>
      </c>
      <c r="E29" s="28">
        <v>1</v>
      </c>
      <c r="F29" s="28">
        <v>2</v>
      </c>
      <c r="G29" s="28">
        <v>3</v>
      </c>
      <c r="H29" s="28">
        <v>4</v>
      </c>
      <c r="I29" s="28">
        <v>5</v>
      </c>
      <c r="J29" s="28">
        <v>6</v>
      </c>
      <c r="K29" s="28">
        <v>7</v>
      </c>
      <c r="L29" s="28">
        <v>8</v>
      </c>
      <c r="M29" s="28">
        <v>9</v>
      </c>
      <c r="N29" s="29">
        <v>10</v>
      </c>
    </row>
    <row r="30" spans="1:14" ht="13.5" thickBot="1">
      <c r="A30" s="5" t="s">
        <v>4</v>
      </c>
      <c r="B30" s="20" t="s">
        <v>5</v>
      </c>
      <c r="C30" s="23">
        <v>0.15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ht="13.5" thickBot="1">
      <c r="A31" s="5" t="s">
        <v>6</v>
      </c>
      <c r="B31" s="20" t="s">
        <v>7</v>
      </c>
      <c r="C31" s="22">
        <v>2</v>
      </c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13.5" thickBot="1">
      <c r="A32" s="5" t="s">
        <v>28</v>
      </c>
      <c r="B32" s="20" t="s">
        <v>8</v>
      </c>
      <c r="C32" s="15">
        <f>$C30/$C31</f>
        <v>0.075</v>
      </c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5"/>
    </row>
    <row r="33" spans="1:14" ht="13.5" thickBot="1">
      <c r="A33" s="5" t="s">
        <v>9</v>
      </c>
      <c r="B33" s="20" t="s">
        <v>10</v>
      </c>
      <c r="C33" s="23">
        <v>0.03</v>
      </c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ht="13.5" thickBot="1">
      <c r="A34" s="5" t="s">
        <v>29</v>
      </c>
      <c r="B34" s="20" t="s">
        <v>11</v>
      </c>
      <c r="C34" s="15">
        <f>(C32-C33)</f>
        <v>0.045</v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8"/>
    </row>
    <row r="35" spans="1:14" ht="13.5" thickBot="1">
      <c r="A35" s="5" t="s">
        <v>26</v>
      </c>
      <c r="B35" s="20" t="s">
        <v>12</v>
      </c>
      <c r="C35" s="17">
        <v>400</v>
      </c>
      <c r="D35" s="12">
        <f>C35</f>
        <v>400</v>
      </c>
      <c r="E35" s="13">
        <f>D35*(1+$C32)</f>
        <v>430</v>
      </c>
      <c r="F35" s="13">
        <f aca="true" t="shared" si="12" ref="F35:N35">E35*(1+$C32)</f>
        <v>462.25</v>
      </c>
      <c r="G35" s="13">
        <f t="shared" si="12"/>
        <v>496.91875</v>
      </c>
      <c r="H35" s="13">
        <f t="shared" si="12"/>
        <v>534.1876562499999</v>
      </c>
      <c r="I35" s="13">
        <f t="shared" si="12"/>
        <v>574.2517304687499</v>
      </c>
      <c r="J35" s="13">
        <f t="shared" si="12"/>
        <v>617.3206102539061</v>
      </c>
      <c r="K35" s="13">
        <f t="shared" si="12"/>
        <v>663.619656022949</v>
      </c>
      <c r="L35" s="13">
        <f t="shared" si="12"/>
        <v>713.3911302246702</v>
      </c>
      <c r="M35" s="13">
        <f t="shared" si="12"/>
        <v>766.8954649915204</v>
      </c>
      <c r="N35" s="13">
        <f t="shared" si="12"/>
        <v>824.4126248658844</v>
      </c>
    </row>
    <row r="36" spans="1:14" ht="13.5" thickBot="1">
      <c r="A36" s="5" t="s">
        <v>13</v>
      </c>
      <c r="B36" s="20" t="s">
        <v>14</v>
      </c>
      <c r="C36" s="18">
        <v>1</v>
      </c>
      <c r="D36" s="14">
        <f>$C36</f>
        <v>1</v>
      </c>
      <c r="E36" s="14">
        <f>D36*(1+$C$7)</f>
        <v>1.03</v>
      </c>
      <c r="F36" s="14">
        <f aca="true" t="shared" si="13" ref="F36:N36">E36*(1+$C$7)</f>
        <v>1.0609</v>
      </c>
      <c r="G36" s="14">
        <f t="shared" si="13"/>
        <v>1.092727</v>
      </c>
      <c r="H36" s="14">
        <f t="shared" si="13"/>
        <v>1.1255088100000001</v>
      </c>
      <c r="I36" s="14">
        <f t="shared" si="13"/>
        <v>1.1592740743</v>
      </c>
      <c r="J36" s="14">
        <f t="shared" si="13"/>
        <v>1.1940522965290001</v>
      </c>
      <c r="K36" s="14">
        <f t="shared" si="13"/>
        <v>1.2298738654248702</v>
      </c>
      <c r="L36" s="14">
        <f t="shared" si="13"/>
        <v>1.2667700813876164</v>
      </c>
      <c r="M36" s="14">
        <f t="shared" si="13"/>
        <v>1.304773183829245</v>
      </c>
      <c r="N36" s="14">
        <f t="shared" si="13"/>
        <v>1.3439163793441222</v>
      </c>
    </row>
    <row r="37" spans="1:14" ht="13.5" thickBot="1">
      <c r="A37" s="5" t="s">
        <v>27</v>
      </c>
      <c r="B37" s="20" t="s">
        <v>15</v>
      </c>
      <c r="C37" s="18">
        <f aca="true" t="shared" si="14" ref="C37:N37">C35/C36</f>
        <v>400</v>
      </c>
      <c r="D37" s="13">
        <f t="shared" si="14"/>
        <v>400</v>
      </c>
      <c r="E37" s="13">
        <f t="shared" si="14"/>
        <v>417.4757281553398</v>
      </c>
      <c r="F37" s="13">
        <f t="shared" si="14"/>
        <v>435.714958997078</v>
      </c>
      <c r="G37" s="13">
        <f t="shared" si="14"/>
        <v>454.75104943869786</v>
      </c>
      <c r="H37" s="13">
        <f t="shared" si="14"/>
        <v>474.61881373456316</v>
      </c>
      <c r="I37" s="13">
        <f t="shared" si="14"/>
        <v>495.3545871501509</v>
      </c>
      <c r="J37" s="13">
        <f t="shared" si="14"/>
        <v>516.9962924139924</v>
      </c>
      <c r="K37" s="13">
        <f t="shared" si="14"/>
        <v>539.583509072856</v>
      </c>
      <c r="L37" s="13">
        <f t="shared" si="14"/>
        <v>563.15754587701</v>
      </c>
      <c r="M37" s="13">
        <f t="shared" si="14"/>
        <v>587.7615163279472</v>
      </c>
      <c r="N37" s="13">
        <f t="shared" si="14"/>
        <v>613.440417526741</v>
      </c>
    </row>
    <row r="38" spans="1:14" ht="13.5" thickBot="1">
      <c r="A38" s="5" t="s">
        <v>16</v>
      </c>
      <c r="B38" s="20" t="s">
        <v>17</v>
      </c>
      <c r="C38" s="19">
        <v>0.1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1"/>
    </row>
    <row r="39" spans="1:14" ht="13.5" thickBot="1">
      <c r="A39" s="5" t="s">
        <v>18</v>
      </c>
      <c r="B39" s="20" t="s">
        <v>19</v>
      </c>
      <c r="C39" s="44"/>
      <c r="D39" s="13">
        <f>$C$38*D35</f>
        <v>40</v>
      </c>
      <c r="E39" s="13">
        <f aca="true" t="shared" si="15" ref="E39:N39">$C$38*E35</f>
        <v>43</v>
      </c>
      <c r="F39" s="13">
        <f t="shared" si="15"/>
        <v>46.225</v>
      </c>
      <c r="G39" s="13">
        <f t="shared" si="15"/>
        <v>49.691875</v>
      </c>
      <c r="H39" s="13">
        <f t="shared" si="15"/>
        <v>53.41876562499999</v>
      </c>
      <c r="I39" s="13">
        <f t="shared" si="15"/>
        <v>57.42517304687499</v>
      </c>
      <c r="J39" s="13">
        <f t="shared" si="15"/>
        <v>61.732061025390614</v>
      </c>
      <c r="K39" s="13">
        <f t="shared" si="15"/>
        <v>66.3619656022949</v>
      </c>
      <c r="L39" s="13">
        <f t="shared" si="15"/>
        <v>71.33911302246702</v>
      </c>
      <c r="M39" s="13">
        <f t="shared" si="15"/>
        <v>76.68954649915204</v>
      </c>
      <c r="N39" s="13">
        <f t="shared" si="15"/>
        <v>82.44126248658844</v>
      </c>
    </row>
    <row r="40" spans="1:14" ht="13.5" thickBot="1">
      <c r="A40" s="5" t="s">
        <v>20</v>
      </c>
      <c r="B40" s="20" t="s">
        <v>21</v>
      </c>
      <c r="C40" s="45"/>
      <c r="D40" s="13">
        <f aca="true" t="shared" si="16" ref="D40:N40">D35-D39</f>
        <v>360</v>
      </c>
      <c r="E40" s="13">
        <f t="shared" si="16"/>
        <v>387</v>
      </c>
      <c r="F40" s="13">
        <f t="shared" si="16"/>
        <v>416.025</v>
      </c>
      <c r="G40" s="13">
        <f t="shared" si="16"/>
        <v>447.226875</v>
      </c>
      <c r="H40" s="13">
        <f t="shared" si="16"/>
        <v>480.7688906249999</v>
      </c>
      <c r="I40" s="13">
        <f t="shared" si="16"/>
        <v>516.8265574218749</v>
      </c>
      <c r="J40" s="13">
        <f t="shared" si="16"/>
        <v>555.5885492285155</v>
      </c>
      <c r="K40" s="13">
        <f t="shared" si="16"/>
        <v>597.2576904206542</v>
      </c>
      <c r="L40" s="13">
        <f t="shared" si="16"/>
        <v>642.0520172022032</v>
      </c>
      <c r="M40" s="13">
        <f t="shared" si="16"/>
        <v>690.2059184923684</v>
      </c>
      <c r="N40" s="13">
        <f t="shared" si="16"/>
        <v>741.9713623792959</v>
      </c>
    </row>
    <row r="41" spans="1:14" ht="13.5" thickBot="1">
      <c r="A41" s="5" t="s">
        <v>22</v>
      </c>
      <c r="B41" s="21" t="s">
        <v>23</v>
      </c>
      <c r="C41" s="45"/>
      <c r="D41" s="26">
        <f aca="true" t="shared" si="17" ref="D41:N41">D40/D36</f>
        <v>360</v>
      </c>
      <c r="E41" s="26">
        <f t="shared" si="17"/>
        <v>375.7281553398058</v>
      </c>
      <c r="F41" s="26">
        <f t="shared" si="17"/>
        <v>392.14346309737016</v>
      </c>
      <c r="G41" s="26">
        <f t="shared" si="17"/>
        <v>409.2759444948281</v>
      </c>
      <c r="H41" s="26">
        <f t="shared" si="17"/>
        <v>427.15693236110684</v>
      </c>
      <c r="I41" s="26">
        <f t="shared" si="17"/>
        <v>445.8191284351358</v>
      </c>
      <c r="J41" s="26">
        <f t="shared" si="17"/>
        <v>465.2966631725931</v>
      </c>
      <c r="K41" s="26">
        <f t="shared" si="17"/>
        <v>485.6251581655705</v>
      </c>
      <c r="L41" s="26">
        <f t="shared" si="17"/>
        <v>506.84179128930896</v>
      </c>
      <c r="M41" s="26">
        <f t="shared" si="17"/>
        <v>528.9853646951525</v>
      </c>
      <c r="N41" s="26">
        <f t="shared" si="17"/>
        <v>552.0963757740668</v>
      </c>
    </row>
    <row r="42" spans="1:14" ht="13.5" thickBot="1">
      <c r="A42" s="24" t="s">
        <v>32</v>
      </c>
      <c r="B42" s="25" t="s">
        <v>2</v>
      </c>
      <c r="C42" s="25" t="s">
        <v>3</v>
      </c>
      <c r="D42" s="27">
        <v>0</v>
      </c>
      <c r="E42" s="28">
        <v>1</v>
      </c>
      <c r="F42" s="28">
        <v>2</v>
      </c>
      <c r="G42" s="28">
        <v>3</v>
      </c>
      <c r="H42" s="28">
        <v>4</v>
      </c>
      <c r="I42" s="28">
        <v>5</v>
      </c>
      <c r="J42" s="28">
        <v>6</v>
      </c>
      <c r="K42" s="28">
        <v>7</v>
      </c>
      <c r="L42" s="28">
        <v>8</v>
      </c>
      <c r="M42" s="28">
        <v>9</v>
      </c>
      <c r="N42" s="29">
        <v>10</v>
      </c>
    </row>
    <row r="43" spans="1:14" ht="13.5" thickBot="1">
      <c r="A43" s="5" t="s">
        <v>4</v>
      </c>
      <c r="B43" s="20" t="s">
        <v>5</v>
      </c>
      <c r="C43" s="15">
        <v>0.13</v>
      </c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3.5" thickBot="1">
      <c r="A44" s="5" t="s">
        <v>6</v>
      </c>
      <c r="B44" s="20" t="s">
        <v>7</v>
      </c>
      <c r="C44" s="16">
        <v>3</v>
      </c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"/>
    </row>
    <row r="45" spans="1:14" ht="13.5" thickBot="1">
      <c r="A45" s="5" t="s">
        <v>28</v>
      </c>
      <c r="B45" s="20" t="s">
        <v>8</v>
      </c>
      <c r="C45" s="15">
        <f>$C43/$C44</f>
        <v>0.043333333333333335</v>
      </c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5"/>
    </row>
    <row r="46" spans="1:14" ht="13.5" thickBot="1">
      <c r="A46" s="5" t="s">
        <v>9</v>
      </c>
      <c r="B46" s="20" t="s">
        <v>10</v>
      </c>
      <c r="C46" s="23">
        <v>0.02</v>
      </c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5"/>
    </row>
    <row r="47" spans="1:14" ht="13.5" thickBot="1">
      <c r="A47" s="5" t="s">
        <v>29</v>
      </c>
      <c r="B47" s="20" t="s">
        <v>11</v>
      </c>
      <c r="C47" s="15">
        <f>(C45-C46)</f>
        <v>0.023333333333333334</v>
      </c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8"/>
    </row>
    <row r="48" spans="1:14" ht="13.5" thickBot="1">
      <c r="A48" s="5" t="s">
        <v>26</v>
      </c>
      <c r="B48" s="20" t="s">
        <v>12</v>
      </c>
      <c r="C48" s="17">
        <v>400</v>
      </c>
      <c r="D48" s="12">
        <f>C48</f>
        <v>400</v>
      </c>
      <c r="E48" s="13">
        <f>D48*(1+$C45)</f>
        <v>417.33333333333337</v>
      </c>
      <c r="F48" s="13">
        <f aca="true" t="shared" si="18" ref="F48:N48">E48*(1+$C45)</f>
        <v>435.41777777777787</v>
      </c>
      <c r="G48" s="13">
        <f t="shared" si="18"/>
        <v>454.2858814814816</v>
      </c>
      <c r="H48" s="13">
        <f t="shared" si="18"/>
        <v>473.9716030123459</v>
      </c>
      <c r="I48" s="13">
        <f t="shared" si="18"/>
        <v>494.5103724762143</v>
      </c>
      <c r="J48" s="13">
        <f t="shared" si="18"/>
        <v>515.9391552835169</v>
      </c>
      <c r="K48" s="13">
        <f t="shared" si="18"/>
        <v>538.296518679136</v>
      </c>
      <c r="L48" s="13">
        <f t="shared" si="18"/>
        <v>561.622701155232</v>
      </c>
      <c r="M48" s="13">
        <f t="shared" si="18"/>
        <v>585.9596848719588</v>
      </c>
      <c r="N48" s="13">
        <f t="shared" si="18"/>
        <v>611.3512712164104</v>
      </c>
    </row>
    <row r="49" spans="1:14" ht="13.5" thickBot="1">
      <c r="A49" s="5" t="s">
        <v>13</v>
      </c>
      <c r="B49" s="20" t="s">
        <v>14</v>
      </c>
      <c r="C49" s="18">
        <v>1</v>
      </c>
      <c r="D49" s="14">
        <f>$C49</f>
        <v>1</v>
      </c>
      <c r="E49" s="14">
        <f>D49*(1+$C$46)</f>
        <v>1.02</v>
      </c>
      <c r="F49" s="14">
        <f aca="true" t="shared" si="19" ref="F49:N49">E49*(1+$C$46)</f>
        <v>1.0404</v>
      </c>
      <c r="G49" s="14">
        <f t="shared" si="19"/>
        <v>1.061208</v>
      </c>
      <c r="H49" s="14">
        <f t="shared" si="19"/>
        <v>1.08243216</v>
      </c>
      <c r="I49" s="14">
        <f t="shared" si="19"/>
        <v>1.1040808032</v>
      </c>
      <c r="J49" s="14">
        <f t="shared" si="19"/>
        <v>1.126162419264</v>
      </c>
      <c r="K49" s="14">
        <f t="shared" si="19"/>
        <v>1.14868566764928</v>
      </c>
      <c r="L49" s="14">
        <f t="shared" si="19"/>
        <v>1.1716593810022657</v>
      </c>
      <c r="M49" s="14">
        <f t="shared" si="19"/>
        <v>1.195092568622311</v>
      </c>
      <c r="N49" s="14">
        <f t="shared" si="19"/>
        <v>1.2189944199947573</v>
      </c>
    </row>
    <row r="50" spans="1:14" ht="13.5" thickBot="1">
      <c r="A50" s="5" t="s">
        <v>27</v>
      </c>
      <c r="B50" s="20" t="s">
        <v>15</v>
      </c>
      <c r="C50" s="18">
        <f aca="true" t="shared" si="20" ref="C50:N50">C48/C49</f>
        <v>400</v>
      </c>
      <c r="D50" s="13">
        <f t="shared" si="20"/>
        <v>400</v>
      </c>
      <c r="E50" s="13">
        <f t="shared" si="20"/>
        <v>409.1503267973857</v>
      </c>
      <c r="F50" s="13">
        <f t="shared" si="20"/>
        <v>418.5099747960187</v>
      </c>
      <c r="G50" s="13">
        <f t="shared" si="20"/>
        <v>428.08373238939174</v>
      </c>
      <c r="H50" s="13">
        <f t="shared" si="20"/>
        <v>437.87649750941057</v>
      </c>
      <c r="I50" s="13">
        <f t="shared" si="20"/>
        <v>447.89328013217494</v>
      </c>
      <c r="J50" s="13">
        <f t="shared" si="20"/>
        <v>458.13920484108087</v>
      </c>
      <c r="K50" s="13">
        <f t="shared" si="20"/>
        <v>468.61951344855663</v>
      </c>
      <c r="L50" s="13">
        <f t="shared" si="20"/>
        <v>479.339567677772</v>
      </c>
      <c r="M50" s="13">
        <f t="shared" si="20"/>
        <v>490.30485190569493</v>
      </c>
      <c r="N50" s="13">
        <f t="shared" si="20"/>
        <v>501.5209759688971</v>
      </c>
    </row>
    <row r="51" spans="1:14" ht="13.5" thickBot="1">
      <c r="A51" s="5" t="s">
        <v>16</v>
      </c>
      <c r="B51" s="20" t="s">
        <v>17</v>
      </c>
      <c r="C51" s="19">
        <v>0.1</v>
      </c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1:14" ht="13.5" thickBot="1">
      <c r="A52" s="5" t="s">
        <v>18</v>
      </c>
      <c r="B52" s="20" t="s">
        <v>19</v>
      </c>
      <c r="C52" s="44"/>
      <c r="D52" s="13">
        <f>$C$51*D48</f>
        <v>40</v>
      </c>
      <c r="E52" s="13">
        <f aca="true" t="shared" si="21" ref="E52:N52">$C$51*E48</f>
        <v>41.73333333333334</v>
      </c>
      <c r="F52" s="13">
        <f t="shared" si="21"/>
        <v>43.54177777777779</v>
      </c>
      <c r="G52" s="13">
        <f t="shared" si="21"/>
        <v>45.428588148148165</v>
      </c>
      <c r="H52" s="13">
        <f t="shared" si="21"/>
        <v>47.39716030123459</v>
      </c>
      <c r="I52" s="13">
        <f t="shared" si="21"/>
        <v>49.45103724762143</v>
      </c>
      <c r="J52" s="13">
        <f t="shared" si="21"/>
        <v>51.593915528351694</v>
      </c>
      <c r="K52" s="13">
        <f t="shared" si="21"/>
        <v>53.82965186791361</v>
      </c>
      <c r="L52" s="13">
        <f t="shared" si="21"/>
        <v>56.1622701155232</v>
      </c>
      <c r="M52" s="13">
        <f t="shared" si="21"/>
        <v>58.595968487195876</v>
      </c>
      <c r="N52" s="13">
        <f t="shared" si="21"/>
        <v>61.13512712164104</v>
      </c>
    </row>
    <row r="53" spans="1:14" ht="13.5" thickBot="1">
      <c r="A53" s="5" t="s">
        <v>20</v>
      </c>
      <c r="B53" s="20" t="s">
        <v>21</v>
      </c>
      <c r="C53" s="45"/>
      <c r="D53" s="13">
        <f aca="true" t="shared" si="22" ref="D53:N53">D48-D52</f>
        <v>360</v>
      </c>
      <c r="E53" s="13">
        <f t="shared" si="22"/>
        <v>375.6</v>
      </c>
      <c r="F53" s="13">
        <f t="shared" si="22"/>
        <v>391.8760000000001</v>
      </c>
      <c r="G53" s="13">
        <f t="shared" si="22"/>
        <v>408.8572933333335</v>
      </c>
      <c r="H53" s="13">
        <f t="shared" si="22"/>
        <v>426.5744427111113</v>
      </c>
      <c r="I53" s="13">
        <f t="shared" si="22"/>
        <v>445.0593352285929</v>
      </c>
      <c r="J53" s="13">
        <f t="shared" si="22"/>
        <v>464.3452397551652</v>
      </c>
      <c r="K53" s="13">
        <f t="shared" si="22"/>
        <v>484.4668668112224</v>
      </c>
      <c r="L53" s="13">
        <f t="shared" si="22"/>
        <v>505.4604310397088</v>
      </c>
      <c r="M53" s="13">
        <f t="shared" si="22"/>
        <v>527.3637163847629</v>
      </c>
      <c r="N53" s="13">
        <f t="shared" si="22"/>
        <v>550.2161440947693</v>
      </c>
    </row>
    <row r="54" spans="1:14" ht="13.5" thickBot="1">
      <c r="A54" s="5" t="s">
        <v>22</v>
      </c>
      <c r="B54" s="20" t="s">
        <v>23</v>
      </c>
      <c r="C54" s="46"/>
      <c r="D54" s="13">
        <f aca="true" t="shared" si="23" ref="D54:N54">D53/D49</f>
        <v>360</v>
      </c>
      <c r="E54" s="13">
        <f t="shared" si="23"/>
        <v>368.2352941176471</v>
      </c>
      <c r="F54" s="13">
        <f t="shared" si="23"/>
        <v>376.65897731641684</v>
      </c>
      <c r="G54" s="13">
        <f t="shared" si="23"/>
        <v>385.2753591504526</v>
      </c>
      <c r="H54" s="13">
        <f t="shared" si="23"/>
        <v>394.0888477584695</v>
      </c>
      <c r="I54" s="13">
        <f t="shared" si="23"/>
        <v>403.10395211895747</v>
      </c>
      <c r="J54" s="13">
        <f t="shared" si="23"/>
        <v>412.32528435697276</v>
      </c>
      <c r="K54" s="13">
        <f t="shared" si="23"/>
        <v>421.75756210370093</v>
      </c>
      <c r="L54" s="13">
        <f t="shared" si="23"/>
        <v>431.4056109099948</v>
      </c>
      <c r="M54" s="13">
        <f t="shared" si="23"/>
        <v>441.2743667151255</v>
      </c>
      <c r="N54" s="13">
        <f t="shared" si="23"/>
        <v>451.36887837200743</v>
      </c>
    </row>
    <row r="55" spans="1:14" ht="12.75">
      <c r="A55" s="1"/>
      <c r="B55" s="5"/>
      <c r="C55" s="3"/>
      <c r="D55" s="1" t="s">
        <v>24</v>
      </c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5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5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5"/>
      <c r="C58" s="3"/>
      <c r="D58" s="1"/>
      <c r="E58" s="1"/>
      <c r="F58" s="1"/>
      <c r="G58" s="4" t="s">
        <v>41</v>
      </c>
      <c r="H58" s="1"/>
      <c r="I58" s="1"/>
      <c r="J58" s="1"/>
      <c r="K58" s="1"/>
      <c r="L58" s="1"/>
      <c r="M58" s="1"/>
      <c r="N58" s="1"/>
    </row>
    <row r="59" spans="1:14" ht="12.75">
      <c r="A59" s="1"/>
      <c r="B59" s="5"/>
      <c r="C59" s="3"/>
      <c r="D59" s="1"/>
      <c r="E59" s="1"/>
      <c r="F59" s="1"/>
      <c r="G59" s="4" t="s">
        <v>45</v>
      </c>
      <c r="H59" s="1"/>
      <c r="I59" s="1"/>
      <c r="J59" s="1"/>
      <c r="K59" s="1"/>
      <c r="L59" s="1"/>
      <c r="M59" s="1"/>
      <c r="N59" s="1"/>
    </row>
    <row r="60" spans="1:14" ht="13.5" thickBot="1">
      <c r="A60" s="1"/>
      <c r="B60" s="1" t="s">
        <v>35</v>
      </c>
      <c r="C60" s="3"/>
      <c r="D60" s="4"/>
      <c r="E60" s="1"/>
      <c r="F60" s="1"/>
      <c r="G60" s="4"/>
      <c r="H60" s="1"/>
      <c r="I60" s="1"/>
      <c r="J60" s="1"/>
      <c r="K60" s="1"/>
      <c r="L60" s="1"/>
      <c r="M60" s="1"/>
      <c r="N60" s="1"/>
    </row>
    <row r="61" spans="1:14" ht="13.5" thickBot="1">
      <c r="A61" s="24" t="s">
        <v>25</v>
      </c>
      <c r="B61" s="25" t="s">
        <v>2</v>
      </c>
      <c r="C61" s="25" t="s">
        <v>3</v>
      </c>
      <c r="D61" s="27">
        <v>0</v>
      </c>
      <c r="E61" s="28">
        <v>1</v>
      </c>
      <c r="F61" s="28">
        <v>2</v>
      </c>
      <c r="G61" s="28">
        <v>3</v>
      </c>
      <c r="H61" s="28">
        <v>4</v>
      </c>
      <c r="I61" s="28">
        <v>5</v>
      </c>
      <c r="J61" s="28">
        <v>6</v>
      </c>
      <c r="K61" s="28">
        <v>7</v>
      </c>
      <c r="L61" s="28">
        <v>8</v>
      </c>
      <c r="M61" s="28">
        <v>9</v>
      </c>
      <c r="N61" s="29">
        <v>10</v>
      </c>
    </row>
    <row r="62" spans="1:14" ht="13.5" thickBot="1">
      <c r="A62" s="5" t="s">
        <v>4</v>
      </c>
      <c r="B62" s="20" t="s">
        <v>5</v>
      </c>
      <c r="C62" s="7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3.5" thickBot="1">
      <c r="A63" s="5" t="s">
        <v>6</v>
      </c>
      <c r="B63" s="20" t="s">
        <v>7</v>
      </c>
      <c r="C63" s="8"/>
      <c r="D63" s="33"/>
      <c r="E63" s="34"/>
      <c r="F63" s="34"/>
      <c r="G63" s="34"/>
      <c r="H63" s="34"/>
      <c r="I63" s="34"/>
      <c r="J63" s="34"/>
      <c r="K63" s="34"/>
      <c r="L63" s="34"/>
      <c r="M63" s="34"/>
      <c r="N63" s="35"/>
    </row>
    <row r="64" spans="1:14" ht="13.5" thickBot="1">
      <c r="A64" s="5" t="s">
        <v>28</v>
      </c>
      <c r="B64" s="20" t="s">
        <v>8</v>
      </c>
      <c r="C64" s="7"/>
      <c r="D64" s="33"/>
      <c r="E64" s="34"/>
      <c r="F64" s="34"/>
      <c r="G64" s="34"/>
      <c r="H64" s="34"/>
      <c r="I64" s="34"/>
      <c r="J64" s="34"/>
      <c r="K64" s="34"/>
      <c r="L64" s="34"/>
      <c r="M64" s="34"/>
      <c r="N64" s="35"/>
    </row>
    <row r="65" spans="1:14" ht="13.5" thickBot="1">
      <c r="A65" s="5" t="s">
        <v>9</v>
      </c>
      <c r="B65" s="20" t="s">
        <v>10</v>
      </c>
      <c r="C65" s="7"/>
      <c r="D65" s="33"/>
      <c r="E65" s="34"/>
      <c r="F65" s="34"/>
      <c r="G65" s="34"/>
      <c r="H65" s="34"/>
      <c r="I65" s="34"/>
      <c r="J65" s="34"/>
      <c r="K65" s="34"/>
      <c r="L65" s="34"/>
      <c r="M65" s="34"/>
      <c r="N65" s="35"/>
    </row>
    <row r="66" spans="1:14" ht="13.5" thickBot="1">
      <c r="A66" s="5" t="s">
        <v>29</v>
      </c>
      <c r="B66" s="20" t="s">
        <v>11</v>
      </c>
      <c r="C66" s="7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8"/>
    </row>
    <row r="67" spans="1:14" ht="13.5" thickBot="1">
      <c r="A67" s="5" t="s">
        <v>26</v>
      </c>
      <c r="B67" s="20" t="s">
        <v>12</v>
      </c>
      <c r="C67" s="9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3.5" thickBot="1">
      <c r="A68" s="5" t="s">
        <v>13</v>
      </c>
      <c r="B68" s="20" t="s">
        <v>14</v>
      </c>
      <c r="C68" s="1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3.5" thickBot="1">
      <c r="A69" s="5" t="s">
        <v>27</v>
      </c>
      <c r="B69" s="20" t="s">
        <v>15</v>
      </c>
      <c r="C69" s="1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3.5" thickBot="1">
      <c r="A70" s="5" t="s">
        <v>16</v>
      </c>
      <c r="B70" s="20" t="s">
        <v>17</v>
      </c>
      <c r="C70" s="11"/>
      <c r="D70" s="36"/>
      <c r="E70" s="47"/>
      <c r="F70" s="47"/>
      <c r="G70" s="47"/>
      <c r="H70" s="47"/>
      <c r="I70" s="47"/>
      <c r="J70" s="47"/>
      <c r="K70" s="47"/>
      <c r="L70" s="47"/>
      <c r="M70" s="47"/>
      <c r="N70" s="48"/>
    </row>
    <row r="71" spans="1:14" ht="13.5" thickBot="1">
      <c r="A71" s="5" t="s">
        <v>18</v>
      </c>
      <c r="B71" s="20" t="s">
        <v>19</v>
      </c>
      <c r="C71" s="4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3.5" thickBot="1">
      <c r="A72" s="5" t="s">
        <v>20</v>
      </c>
      <c r="B72" s="20" t="s">
        <v>21</v>
      </c>
      <c r="C72" s="4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3.5" thickBot="1">
      <c r="A73" s="5" t="s">
        <v>22</v>
      </c>
      <c r="B73" s="21" t="s">
        <v>23</v>
      </c>
      <c r="C73" s="4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3.5" thickBot="1">
      <c r="A74" s="24" t="s">
        <v>33</v>
      </c>
      <c r="B74" s="25" t="s">
        <v>2</v>
      </c>
      <c r="C74" s="25" t="s">
        <v>3</v>
      </c>
      <c r="D74" s="49">
        <v>0</v>
      </c>
      <c r="E74" s="50">
        <v>1</v>
      </c>
      <c r="F74" s="50">
        <v>2</v>
      </c>
      <c r="G74" s="50">
        <v>3</v>
      </c>
      <c r="H74" s="50">
        <v>4</v>
      </c>
      <c r="I74" s="50">
        <v>5</v>
      </c>
      <c r="J74" s="50">
        <v>6</v>
      </c>
      <c r="K74" s="50">
        <v>7</v>
      </c>
      <c r="L74" s="50">
        <v>8</v>
      </c>
      <c r="M74" s="50">
        <v>9</v>
      </c>
      <c r="N74" s="51">
        <v>10</v>
      </c>
    </row>
    <row r="75" spans="1:14" ht="13.5" thickBot="1">
      <c r="A75" s="5" t="s">
        <v>4</v>
      </c>
      <c r="B75" s="20" t="s">
        <v>5</v>
      </c>
      <c r="C75" s="7"/>
      <c r="D75" s="30"/>
      <c r="E75" s="31"/>
      <c r="F75" s="31"/>
      <c r="G75" s="31"/>
      <c r="H75" s="31"/>
      <c r="I75" s="31"/>
      <c r="J75" s="31"/>
      <c r="K75" s="31"/>
      <c r="L75" s="31"/>
      <c r="M75" s="31"/>
      <c r="N75" s="32"/>
    </row>
    <row r="76" spans="1:14" ht="13.5" thickBot="1">
      <c r="A76" s="5" t="s">
        <v>6</v>
      </c>
      <c r="B76" s="20" t="s">
        <v>7</v>
      </c>
      <c r="C76" s="5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3.5" thickBot="1">
      <c r="A77" s="5" t="s">
        <v>28</v>
      </c>
      <c r="B77" s="20" t="s">
        <v>8</v>
      </c>
      <c r="C77" s="7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3.5" thickBot="1">
      <c r="A78" s="5" t="s">
        <v>9</v>
      </c>
      <c r="B78" s="20" t="s">
        <v>10</v>
      </c>
      <c r="C78" s="7"/>
      <c r="D78" s="33"/>
      <c r="E78" s="34"/>
      <c r="F78" s="34"/>
      <c r="G78" s="34"/>
      <c r="H78" s="34"/>
      <c r="I78" s="34"/>
      <c r="J78" s="34"/>
      <c r="K78" s="34"/>
      <c r="L78" s="34"/>
      <c r="M78" s="34"/>
      <c r="N78" s="35"/>
    </row>
    <row r="79" spans="1:14" ht="13.5" thickBot="1">
      <c r="A79" s="5" t="s">
        <v>29</v>
      </c>
      <c r="B79" s="20" t="s">
        <v>11</v>
      </c>
      <c r="C79" s="7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8"/>
    </row>
    <row r="80" spans="1:14" ht="13.5" thickBot="1">
      <c r="A80" s="5" t="s">
        <v>26</v>
      </c>
      <c r="B80" s="20" t="s">
        <v>12</v>
      </c>
      <c r="C80" s="9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3.5" thickBot="1">
      <c r="A81" s="5" t="s">
        <v>13</v>
      </c>
      <c r="B81" s="20" t="s">
        <v>14</v>
      </c>
      <c r="C81" s="1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ht="13.5" thickBot="1">
      <c r="A82" s="5" t="s">
        <v>27</v>
      </c>
      <c r="B82" s="20" t="s">
        <v>15</v>
      </c>
      <c r="C82" s="10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3.5" thickBot="1">
      <c r="A83" s="5" t="s">
        <v>16</v>
      </c>
      <c r="B83" s="20" t="s">
        <v>17</v>
      </c>
      <c r="C83" s="11"/>
      <c r="D83" s="39"/>
      <c r="E83" s="40"/>
      <c r="F83" s="40"/>
      <c r="G83" s="40"/>
      <c r="H83" s="40"/>
      <c r="I83" s="40"/>
      <c r="J83" s="40"/>
      <c r="K83" s="40"/>
      <c r="L83" s="40"/>
      <c r="M83" s="40"/>
      <c r="N83" s="48"/>
    </row>
    <row r="84" spans="1:14" ht="13.5" thickBot="1">
      <c r="A84" s="5" t="s">
        <v>18</v>
      </c>
      <c r="B84" s="20" t="s">
        <v>19</v>
      </c>
      <c r="C84" s="4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3.5" thickBot="1">
      <c r="A85" s="5" t="s">
        <v>20</v>
      </c>
      <c r="B85" s="20" t="s">
        <v>21</v>
      </c>
      <c r="C85" s="4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3.5" thickBot="1">
      <c r="A86" s="5" t="s">
        <v>22</v>
      </c>
      <c r="B86" s="21" t="s">
        <v>23</v>
      </c>
      <c r="C86" s="4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3.5" thickBot="1">
      <c r="A87" s="24" t="s">
        <v>34</v>
      </c>
      <c r="B87" s="25" t="s">
        <v>2</v>
      </c>
      <c r="C87" s="25" t="s">
        <v>3</v>
      </c>
      <c r="D87" s="49">
        <v>0</v>
      </c>
      <c r="E87" s="50">
        <v>1</v>
      </c>
      <c r="F87" s="50">
        <v>2</v>
      </c>
      <c r="G87" s="50">
        <v>3</v>
      </c>
      <c r="H87" s="50">
        <v>4</v>
      </c>
      <c r="I87" s="50">
        <v>5</v>
      </c>
      <c r="J87" s="50">
        <v>6</v>
      </c>
      <c r="K87" s="50">
        <v>7</v>
      </c>
      <c r="L87" s="50">
        <v>8</v>
      </c>
      <c r="M87" s="50">
        <v>9</v>
      </c>
      <c r="N87" s="51">
        <v>10</v>
      </c>
    </row>
    <row r="88" spans="1:14" ht="13.5" thickBot="1">
      <c r="A88" s="5" t="s">
        <v>4</v>
      </c>
      <c r="B88" s="20" t="s">
        <v>5</v>
      </c>
      <c r="C88" s="23">
        <v>0.15</v>
      </c>
      <c r="D88" s="30"/>
      <c r="E88" s="31"/>
      <c r="F88" s="31"/>
      <c r="G88" s="31"/>
      <c r="H88" s="31"/>
      <c r="I88" s="31"/>
      <c r="J88" s="31"/>
      <c r="K88" s="31"/>
      <c r="L88" s="31"/>
      <c r="M88" s="31"/>
      <c r="N88" s="32"/>
    </row>
    <row r="89" spans="1:14" ht="13.5" thickBot="1">
      <c r="A89" s="5" t="s">
        <v>6</v>
      </c>
      <c r="B89" s="20" t="s">
        <v>7</v>
      </c>
      <c r="C89" s="16">
        <v>2</v>
      </c>
      <c r="D89" s="33"/>
      <c r="E89" s="34"/>
      <c r="F89" s="34"/>
      <c r="G89" s="34"/>
      <c r="H89" s="34"/>
      <c r="I89" s="34"/>
      <c r="J89" s="34"/>
      <c r="K89" s="34"/>
      <c r="L89" s="34"/>
      <c r="M89" s="34"/>
      <c r="N89" s="35"/>
    </row>
    <row r="90" spans="1:14" ht="13.5" thickBot="1">
      <c r="A90" s="5" t="s">
        <v>28</v>
      </c>
      <c r="B90" s="20" t="s">
        <v>8</v>
      </c>
      <c r="C90" s="15">
        <f>$C88/$C89</f>
        <v>0.075</v>
      </c>
      <c r="D90" s="33"/>
      <c r="E90" s="34"/>
      <c r="F90" s="34"/>
      <c r="G90" s="34"/>
      <c r="H90" s="34"/>
      <c r="I90" s="34"/>
      <c r="J90" s="34"/>
      <c r="K90" s="34"/>
      <c r="L90" s="34"/>
      <c r="M90" s="34"/>
      <c r="N90" s="35"/>
    </row>
    <row r="91" spans="1:14" ht="13.5" thickBot="1">
      <c r="A91" s="5" t="s">
        <v>9</v>
      </c>
      <c r="B91" s="20" t="s">
        <v>10</v>
      </c>
      <c r="C91" s="15">
        <v>0.03</v>
      </c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5"/>
    </row>
    <row r="92" spans="1:14" ht="13.5" thickBot="1">
      <c r="A92" s="5" t="s">
        <v>29</v>
      </c>
      <c r="B92" s="20" t="s">
        <v>11</v>
      </c>
      <c r="C92" s="15">
        <f>(C90-C91)</f>
        <v>0.045</v>
      </c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8"/>
    </row>
    <row r="93" spans="1:14" ht="13.5" thickBot="1">
      <c r="A93" s="5" t="s">
        <v>26</v>
      </c>
      <c r="B93" s="20" t="s">
        <v>12</v>
      </c>
      <c r="C93" s="17">
        <v>400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3.5" thickBot="1">
      <c r="A94" s="5" t="s">
        <v>13</v>
      </c>
      <c r="B94" s="20" t="s">
        <v>14</v>
      </c>
      <c r="C94" s="18">
        <v>1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3.5" thickBot="1">
      <c r="A95" s="5" t="s">
        <v>27</v>
      </c>
      <c r="B95" s="20" t="s">
        <v>15</v>
      </c>
      <c r="C95" s="18">
        <f>C93/C94</f>
        <v>400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3.5" thickBot="1">
      <c r="A96" s="5" t="s">
        <v>16</v>
      </c>
      <c r="B96" s="20" t="s">
        <v>17</v>
      </c>
      <c r="C96" s="19">
        <v>0.1</v>
      </c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8"/>
    </row>
    <row r="97" spans="1:14" ht="13.5" thickBot="1">
      <c r="A97" s="5" t="s">
        <v>18</v>
      </c>
      <c r="B97" s="20" t="s">
        <v>19</v>
      </c>
      <c r="C97" s="4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3.5" thickBot="1">
      <c r="A98" s="5" t="s">
        <v>20</v>
      </c>
      <c r="B98" s="20" t="s">
        <v>21</v>
      </c>
      <c r="C98" s="45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3.5" thickBot="1">
      <c r="A99" s="53" t="s">
        <v>22</v>
      </c>
      <c r="B99" s="20" t="s">
        <v>23</v>
      </c>
      <c r="C99" s="45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.75">
      <c r="A100" s="54"/>
      <c r="B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1:14" ht="12.75">
      <c r="A101" s="54"/>
      <c r="B101" s="55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ht="12.75">
      <c r="A102" s="1"/>
      <c r="B102" s="5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5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5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5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5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5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5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5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5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5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5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5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5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5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5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5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5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5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125" zoomScaleNormal="125" workbookViewId="0" topLeftCell="A4">
      <pane xSplit="8220" ySplit="4000" topLeftCell="B39" activePane="bottomRight" state="split"/>
      <selection pane="topLeft" activeCell="C21" sqref="C21"/>
      <selection pane="topRight" activeCell="E11" sqref="E11"/>
      <selection pane="bottomLeft" activeCell="C57" sqref="C57:C63"/>
      <selection pane="bottomRight" activeCell="C53" sqref="C53"/>
    </sheetView>
  </sheetViews>
  <sheetFormatPr defaultColWidth="11.5546875" defaultRowHeight="15.75"/>
  <cols>
    <col min="1" max="1" width="21.3359375" style="0" bestFit="1" customWidth="1"/>
    <col min="4" max="4" width="5.5546875" style="0" customWidth="1"/>
    <col min="5" max="11" width="6.4453125" style="0" customWidth="1"/>
    <col min="12" max="14" width="7.4453125" style="0" customWidth="1"/>
  </cols>
  <sheetData>
    <row r="1" spans="1:14" ht="12.75">
      <c r="A1" s="54"/>
      <c r="B1" s="55"/>
      <c r="D1" s="56"/>
      <c r="E1" s="56"/>
      <c r="F1" s="56"/>
      <c r="G1" s="60" t="s">
        <v>42</v>
      </c>
      <c r="H1" s="56"/>
      <c r="I1" s="56"/>
      <c r="J1" s="56"/>
      <c r="K1" s="56"/>
      <c r="L1" s="56"/>
      <c r="M1" s="56"/>
      <c r="N1" s="56"/>
    </row>
    <row r="2" spans="1:14" ht="12.75">
      <c r="A2" s="1"/>
      <c r="B2" s="5"/>
      <c r="C2" s="3"/>
      <c r="D2" s="1"/>
      <c r="E2" s="1"/>
      <c r="F2" s="1"/>
      <c r="G2" s="4" t="s">
        <v>43</v>
      </c>
      <c r="H2" s="1"/>
      <c r="I2" s="1"/>
      <c r="J2" s="1"/>
      <c r="K2" s="1"/>
      <c r="L2" s="1"/>
      <c r="M2" s="1"/>
      <c r="N2" s="1"/>
    </row>
    <row r="3" spans="1:14" ht="13.5" thickBot="1">
      <c r="A3" s="1"/>
      <c r="C3" s="3"/>
      <c r="D3" s="4"/>
      <c r="E3" s="1"/>
      <c r="F3" s="1"/>
      <c r="G3" s="2" t="s">
        <v>44</v>
      </c>
      <c r="H3" s="1"/>
      <c r="I3" s="1"/>
      <c r="J3" s="1"/>
      <c r="K3" s="1"/>
      <c r="L3" s="1"/>
      <c r="M3" s="1"/>
      <c r="N3" s="1"/>
    </row>
    <row r="4" spans="1:14" ht="13.5" thickBot="1">
      <c r="A4" s="24" t="s">
        <v>25</v>
      </c>
      <c r="B4" s="25" t="s">
        <v>2</v>
      </c>
      <c r="C4" s="25" t="s">
        <v>3</v>
      </c>
      <c r="D4" s="27">
        <v>0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  <c r="L4" s="28">
        <v>8</v>
      </c>
      <c r="M4" s="28">
        <v>9</v>
      </c>
      <c r="N4" s="29">
        <v>10</v>
      </c>
    </row>
    <row r="5" spans="1:14" ht="13.5" thickBot="1">
      <c r="A5" s="5" t="s">
        <v>4</v>
      </c>
      <c r="B5" s="20" t="s">
        <v>5</v>
      </c>
      <c r="C5" s="7">
        <v>0.05</v>
      </c>
      <c r="D5" s="30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13.5" thickBot="1">
      <c r="A6" s="5" t="s">
        <v>6</v>
      </c>
      <c r="B6" s="20" t="s">
        <v>7</v>
      </c>
      <c r="C6" s="8">
        <v>2</v>
      </c>
      <c r="D6" s="33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 ht="13.5" thickBot="1">
      <c r="A7" s="5" t="s">
        <v>28</v>
      </c>
      <c r="B7" s="20" t="s">
        <v>8</v>
      </c>
      <c r="C7" s="7">
        <f>C5/C6</f>
        <v>0.025</v>
      </c>
      <c r="D7" s="33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3.5" thickBot="1">
      <c r="A8" s="5" t="s">
        <v>9</v>
      </c>
      <c r="B8" s="20" t="s">
        <v>10</v>
      </c>
      <c r="C8" s="7">
        <f>C5/C6</f>
        <v>0.025</v>
      </c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13.5" thickBot="1">
      <c r="A9" s="5" t="s">
        <v>29</v>
      </c>
      <c r="B9" s="20" t="s">
        <v>11</v>
      </c>
      <c r="C9" s="7">
        <f>C7-C8</f>
        <v>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1:14" ht="13.5" thickBot="1">
      <c r="A10" s="5" t="s">
        <v>26</v>
      </c>
      <c r="B10" s="20" t="s">
        <v>12</v>
      </c>
      <c r="C10" s="63">
        <v>95000</v>
      </c>
      <c r="D10" s="62">
        <f>C10</f>
        <v>95000</v>
      </c>
      <c r="E10" s="62">
        <f>D10*(1+$C$7)</f>
        <v>97374.99999999999</v>
      </c>
      <c r="F10" s="62">
        <f aca="true" t="shared" si="0" ref="F10:N10">E10*(1+$C$7)</f>
        <v>99809.37499999997</v>
      </c>
      <c r="G10" s="62">
        <f t="shared" si="0"/>
        <v>102304.60937499996</v>
      </c>
      <c r="H10" s="62">
        <f t="shared" si="0"/>
        <v>104862.22460937494</v>
      </c>
      <c r="I10" s="62">
        <f t="shared" si="0"/>
        <v>107483.7802246093</v>
      </c>
      <c r="J10" s="62">
        <f t="shared" si="0"/>
        <v>110170.87473022453</v>
      </c>
      <c r="K10" s="62">
        <f t="shared" si="0"/>
        <v>112925.14659848013</v>
      </c>
      <c r="L10" s="62">
        <f t="shared" si="0"/>
        <v>115748.27526344212</v>
      </c>
      <c r="M10" s="62">
        <f t="shared" si="0"/>
        <v>118641.98214502816</v>
      </c>
      <c r="N10" s="62">
        <f t="shared" si="0"/>
        <v>121608.03169865385</v>
      </c>
    </row>
    <row r="11" spans="1:14" ht="13.5" thickBot="1">
      <c r="A11" s="5" t="s">
        <v>13</v>
      </c>
      <c r="B11" s="20" t="s">
        <v>14</v>
      </c>
      <c r="C11" s="10">
        <v>5</v>
      </c>
      <c r="D11" s="14">
        <f>C11</f>
        <v>5</v>
      </c>
      <c r="E11" s="14">
        <f aca="true" t="shared" si="1" ref="E11:N11">D11*(1+$C$8)</f>
        <v>5.125</v>
      </c>
      <c r="F11" s="14">
        <f t="shared" si="1"/>
        <v>5.253125</v>
      </c>
      <c r="G11" s="14">
        <f t="shared" si="1"/>
        <v>5.384453124999999</v>
      </c>
      <c r="H11" s="14">
        <f t="shared" si="1"/>
        <v>5.519064453124999</v>
      </c>
      <c r="I11" s="14">
        <f t="shared" si="1"/>
        <v>5.657041064453123</v>
      </c>
      <c r="J11" s="14">
        <f t="shared" si="1"/>
        <v>5.798467091064451</v>
      </c>
      <c r="K11" s="14">
        <f t="shared" si="1"/>
        <v>5.943428768341062</v>
      </c>
      <c r="L11" s="14">
        <f t="shared" si="1"/>
        <v>6.092014487549588</v>
      </c>
      <c r="M11" s="14">
        <f t="shared" si="1"/>
        <v>6.244314849738327</v>
      </c>
      <c r="N11" s="14">
        <f t="shared" si="1"/>
        <v>6.400422720981784</v>
      </c>
    </row>
    <row r="12" spans="1:14" ht="13.5" thickBot="1">
      <c r="A12" s="5" t="s">
        <v>27</v>
      </c>
      <c r="B12" s="20" t="s">
        <v>15</v>
      </c>
      <c r="C12" s="66">
        <f>C10/C11</f>
        <v>19000</v>
      </c>
      <c r="D12" s="62">
        <f>D10/D11</f>
        <v>19000</v>
      </c>
      <c r="E12" s="62">
        <f aca="true" t="shared" si="2" ref="E12:N12">E10/E11</f>
        <v>18999.999999999996</v>
      </c>
      <c r="F12" s="62">
        <f t="shared" si="2"/>
        <v>18999.999999999996</v>
      </c>
      <c r="G12" s="62">
        <f t="shared" si="2"/>
        <v>18999.999999999993</v>
      </c>
      <c r="H12" s="62">
        <f t="shared" si="2"/>
        <v>18999.999999999993</v>
      </c>
      <c r="I12" s="62">
        <f t="shared" si="2"/>
        <v>18999.999999999993</v>
      </c>
      <c r="J12" s="62">
        <f t="shared" si="2"/>
        <v>18999.999999999996</v>
      </c>
      <c r="K12" s="62">
        <f t="shared" si="2"/>
        <v>18999.999999999993</v>
      </c>
      <c r="L12" s="62">
        <f t="shared" si="2"/>
        <v>18999.999999999993</v>
      </c>
      <c r="M12" s="62">
        <f t="shared" si="2"/>
        <v>18999.999999999993</v>
      </c>
      <c r="N12" s="62">
        <f t="shared" si="2"/>
        <v>18999.999999999993</v>
      </c>
    </row>
    <row r="13" spans="1:14" ht="13.5" thickBot="1">
      <c r="A13" s="5" t="s">
        <v>16</v>
      </c>
      <c r="B13" s="20" t="s">
        <v>17</v>
      </c>
      <c r="C13" s="11">
        <v>0.1</v>
      </c>
      <c r="D13" s="5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14" ht="13.5" thickBot="1">
      <c r="A14" s="5" t="s">
        <v>18</v>
      </c>
      <c r="B14" s="20" t="s">
        <v>19</v>
      </c>
      <c r="C14" s="45"/>
      <c r="D14" s="64">
        <f>$C$13*D10</f>
        <v>9500</v>
      </c>
      <c r="E14" s="64">
        <f aca="true" t="shared" si="3" ref="E14:N14">$C$13*E10</f>
        <v>9737.499999999998</v>
      </c>
      <c r="F14" s="64">
        <f t="shared" si="3"/>
        <v>9980.937499999998</v>
      </c>
      <c r="G14" s="64">
        <f t="shared" si="3"/>
        <v>10230.460937499996</v>
      </c>
      <c r="H14" s="64">
        <f t="shared" si="3"/>
        <v>10486.222460937495</v>
      </c>
      <c r="I14" s="64">
        <f t="shared" si="3"/>
        <v>10748.37802246093</v>
      </c>
      <c r="J14" s="64">
        <f t="shared" si="3"/>
        <v>11017.087473022453</v>
      </c>
      <c r="K14" s="64">
        <f t="shared" si="3"/>
        <v>11292.514659848013</v>
      </c>
      <c r="L14" s="64">
        <f t="shared" si="3"/>
        <v>11574.827526344212</v>
      </c>
      <c r="M14" s="64">
        <f t="shared" si="3"/>
        <v>11864.198214502816</v>
      </c>
      <c r="N14" s="64">
        <f t="shared" si="3"/>
        <v>12160.803169865387</v>
      </c>
    </row>
    <row r="15" spans="1:14" ht="13.5" thickBot="1">
      <c r="A15" s="5" t="s">
        <v>20</v>
      </c>
      <c r="B15" s="20" t="s">
        <v>21</v>
      </c>
      <c r="C15" s="45"/>
      <c r="D15" s="62">
        <f>D10-D14</f>
        <v>85500</v>
      </c>
      <c r="E15" s="62">
        <f aca="true" t="shared" si="4" ref="E15:N15">E10-E14</f>
        <v>87637.49999999999</v>
      </c>
      <c r="F15" s="62">
        <f t="shared" si="4"/>
        <v>89828.43749999997</v>
      </c>
      <c r="G15" s="62">
        <f t="shared" si="4"/>
        <v>92074.14843749996</v>
      </c>
      <c r="H15" s="62">
        <f t="shared" si="4"/>
        <v>94376.00214843744</v>
      </c>
      <c r="I15" s="62">
        <f t="shared" si="4"/>
        <v>96735.40220214837</v>
      </c>
      <c r="J15" s="62">
        <f t="shared" si="4"/>
        <v>99153.78725720209</v>
      </c>
      <c r="K15" s="62">
        <f t="shared" si="4"/>
        <v>101632.63193863211</v>
      </c>
      <c r="L15" s="62">
        <f t="shared" si="4"/>
        <v>104173.44773709791</v>
      </c>
      <c r="M15" s="62">
        <f t="shared" si="4"/>
        <v>106777.78393052534</v>
      </c>
      <c r="N15" s="62">
        <f t="shared" si="4"/>
        <v>109447.22852878846</v>
      </c>
    </row>
    <row r="16" spans="1:14" ht="13.5" thickBot="1">
      <c r="A16" s="5" t="s">
        <v>22</v>
      </c>
      <c r="B16" s="20" t="s">
        <v>23</v>
      </c>
      <c r="C16" s="45"/>
      <c r="D16" s="62">
        <f>D15/D11</f>
        <v>17100</v>
      </c>
      <c r="E16" s="62">
        <f aca="true" t="shared" si="5" ref="E16:N16">E15/E11</f>
        <v>17099.999999999996</v>
      </c>
      <c r="F16" s="62">
        <f t="shared" si="5"/>
        <v>17099.999999999996</v>
      </c>
      <c r="G16" s="62">
        <f t="shared" si="5"/>
        <v>17099.999999999993</v>
      </c>
      <c r="H16" s="62">
        <f t="shared" si="5"/>
        <v>17099.999999999993</v>
      </c>
      <c r="I16" s="62">
        <f t="shared" si="5"/>
        <v>17099.999999999993</v>
      </c>
      <c r="J16" s="62">
        <f t="shared" si="5"/>
        <v>17099.999999999996</v>
      </c>
      <c r="K16" s="62">
        <f t="shared" si="5"/>
        <v>17099.999999999993</v>
      </c>
      <c r="L16" s="62">
        <f t="shared" si="5"/>
        <v>17099.999999999993</v>
      </c>
      <c r="M16" s="62">
        <f t="shared" si="5"/>
        <v>17099.999999999993</v>
      </c>
      <c r="N16" s="62">
        <f t="shared" si="5"/>
        <v>17099.999999999993</v>
      </c>
    </row>
    <row r="17" spans="3:4" ht="13.5" thickBot="1">
      <c r="C17" s="5"/>
      <c r="D17" s="4" t="s">
        <v>40</v>
      </c>
    </row>
    <row r="18" spans="1:14" ht="13.5" thickBot="1">
      <c r="A18" s="24" t="s">
        <v>33</v>
      </c>
      <c r="B18" s="25" t="s">
        <v>2</v>
      </c>
      <c r="C18" s="25" t="s">
        <v>3</v>
      </c>
      <c r="D18" s="27">
        <v>0</v>
      </c>
      <c r="E18" s="28">
        <v>1</v>
      </c>
      <c r="F18" s="28">
        <v>2</v>
      </c>
      <c r="G18" s="28">
        <v>3</v>
      </c>
      <c r="H18" s="28">
        <v>4</v>
      </c>
      <c r="I18" s="28">
        <v>5</v>
      </c>
      <c r="J18" s="28">
        <v>6</v>
      </c>
      <c r="K18" s="28">
        <v>7</v>
      </c>
      <c r="L18" s="28">
        <v>8</v>
      </c>
      <c r="M18" s="28">
        <v>9</v>
      </c>
      <c r="N18" s="29">
        <v>10</v>
      </c>
    </row>
    <row r="19" spans="1:14" ht="13.5" thickBot="1">
      <c r="A19" s="5" t="s">
        <v>4</v>
      </c>
      <c r="B19" s="20" t="s">
        <v>5</v>
      </c>
      <c r="C19" s="7">
        <v>0.1</v>
      </c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2"/>
    </row>
    <row r="20" spans="1:14" ht="13.5" thickBot="1">
      <c r="A20" s="5" t="s">
        <v>6</v>
      </c>
      <c r="B20" s="20" t="s">
        <v>7</v>
      </c>
      <c r="C20" s="8">
        <v>2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13.5" thickBot="1">
      <c r="A21" s="5" t="s">
        <v>28</v>
      </c>
      <c r="B21" s="20" t="s">
        <v>8</v>
      </c>
      <c r="C21" s="7">
        <f>C19/C20</f>
        <v>0.05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ht="13.5" thickBot="1">
      <c r="A22" s="5" t="s">
        <v>9</v>
      </c>
      <c r="B22" s="20" t="s">
        <v>10</v>
      </c>
      <c r="C22" s="7">
        <v>0.025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1:14" ht="13.5" thickBot="1">
      <c r="A23" s="5" t="s">
        <v>29</v>
      </c>
      <c r="B23" s="20" t="s">
        <v>11</v>
      </c>
      <c r="C23" s="7">
        <f>C21-C22</f>
        <v>0.025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ht="13.5" thickBot="1">
      <c r="A24" s="5" t="s">
        <v>26</v>
      </c>
      <c r="B24" s="20" t="s">
        <v>12</v>
      </c>
      <c r="C24" s="63">
        <v>95000</v>
      </c>
      <c r="D24" s="62">
        <f>C24</f>
        <v>95000</v>
      </c>
      <c r="E24" s="62">
        <f>D24*(1+$C$21)</f>
        <v>99750</v>
      </c>
      <c r="F24" s="62">
        <f aca="true" t="shared" si="6" ref="F24:N24">E24*(1+$C$21)</f>
        <v>104737.5</v>
      </c>
      <c r="G24" s="62">
        <f t="shared" si="6"/>
        <v>109974.375</v>
      </c>
      <c r="H24" s="62">
        <f t="shared" si="6"/>
        <v>115473.09375</v>
      </c>
      <c r="I24" s="62">
        <f t="shared" si="6"/>
        <v>121246.7484375</v>
      </c>
      <c r="J24" s="62">
        <f t="shared" si="6"/>
        <v>127309.08585937502</v>
      </c>
      <c r="K24" s="62">
        <f t="shared" si="6"/>
        <v>133674.54015234378</v>
      </c>
      <c r="L24" s="62">
        <f t="shared" si="6"/>
        <v>140358.26715996096</v>
      </c>
      <c r="M24" s="62">
        <f t="shared" si="6"/>
        <v>147376.180517959</v>
      </c>
      <c r="N24" s="62">
        <f t="shared" si="6"/>
        <v>154744.98954385697</v>
      </c>
    </row>
    <row r="25" spans="1:14" ht="13.5" thickBot="1">
      <c r="A25" s="5" t="s">
        <v>13</v>
      </c>
      <c r="B25" s="20" t="s">
        <v>14</v>
      </c>
      <c r="C25" s="10">
        <v>5</v>
      </c>
      <c r="D25" s="14">
        <f>C25</f>
        <v>5</v>
      </c>
      <c r="E25" s="14">
        <f>D25*(1+$C$22)</f>
        <v>5.125</v>
      </c>
      <c r="F25" s="14">
        <f aca="true" t="shared" si="7" ref="F25:N25">E25*(1+$C$22)</f>
        <v>5.253125</v>
      </c>
      <c r="G25" s="14">
        <f t="shared" si="7"/>
        <v>5.384453124999999</v>
      </c>
      <c r="H25" s="14">
        <f t="shared" si="7"/>
        <v>5.519064453124999</v>
      </c>
      <c r="I25" s="14">
        <f t="shared" si="7"/>
        <v>5.657041064453123</v>
      </c>
      <c r="J25" s="14">
        <f t="shared" si="7"/>
        <v>5.798467091064451</v>
      </c>
      <c r="K25" s="14">
        <f t="shared" si="7"/>
        <v>5.943428768341062</v>
      </c>
      <c r="L25" s="14">
        <f t="shared" si="7"/>
        <v>6.092014487549588</v>
      </c>
      <c r="M25" s="14">
        <f t="shared" si="7"/>
        <v>6.244314849738327</v>
      </c>
      <c r="N25" s="14">
        <f t="shared" si="7"/>
        <v>6.400422720981784</v>
      </c>
    </row>
    <row r="26" spans="1:14" ht="13.5" thickBot="1">
      <c r="A26" s="5" t="s">
        <v>27</v>
      </c>
      <c r="B26" s="20" t="s">
        <v>15</v>
      </c>
      <c r="C26" s="63">
        <f>C24/C25</f>
        <v>19000</v>
      </c>
      <c r="D26" s="62">
        <f>D24/D25</f>
        <v>19000</v>
      </c>
      <c r="E26" s="62">
        <f aca="true" t="shared" si="8" ref="E26:N26">E24/E25</f>
        <v>19463.414634146342</v>
      </c>
      <c r="F26" s="62">
        <f t="shared" si="8"/>
        <v>19938.13206424747</v>
      </c>
      <c r="G26" s="62">
        <f t="shared" si="8"/>
        <v>20424.42796825351</v>
      </c>
      <c r="H26" s="62">
        <f t="shared" si="8"/>
        <v>20922.584747967012</v>
      </c>
      <c r="I26" s="62">
        <f t="shared" si="8"/>
        <v>21432.891693039383</v>
      </c>
      <c r="J26" s="62">
        <f t="shared" si="8"/>
        <v>21955.645148967174</v>
      </c>
      <c r="K26" s="62">
        <f t="shared" si="8"/>
        <v>22491.148689185888</v>
      </c>
      <c r="L26" s="62">
        <f t="shared" si="8"/>
        <v>23039.713291361157</v>
      </c>
      <c r="M26" s="62">
        <f t="shared" si="8"/>
        <v>23601.657517979722</v>
      </c>
      <c r="N26" s="62">
        <f t="shared" si="8"/>
        <v>24177.307701345086</v>
      </c>
    </row>
    <row r="27" spans="1:14" ht="13.5" thickBot="1">
      <c r="A27" s="5" t="s">
        <v>16</v>
      </c>
      <c r="B27" s="20" t="s">
        <v>17</v>
      </c>
      <c r="C27" s="11">
        <v>0.1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8"/>
    </row>
    <row r="28" spans="1:14" ht="13.5" thickBot="1">
      <c r="A28" s="5" t="s">
        <v>18</v>
      </c>
      <c r="B28" s="20" t="s">
        <v>19</v>
      </c>
      <c r="C28" s="45"/>
      <c r="D28" s="64">
        <f>$C$27*D24</f>
        <v>9500</v>
      </c>
      <c r="E28" s="64">
        <f aca="true" t="shared" si="9" ref="E28:N28">$C$27*E24</f>
        <v>9975</v>
      </c>
      <c r="F28" s="64">
        <f t="shared" si="9"/>
        <v>10473.75</v>
      </c>
      <c r="G28" s="64">
        <f t="shared" si="9"/>
        <v>10997.4375</v>
      </c>
      <c r="H28" s="64">
        <f t="shared" si="9"/>
        <v>11547.309375</v>
      </c>
      <c r="I28" s="64">
        <f t="shared" si="9"/>
        <v>12124.674843750001</v>
      </c>
      <c r="J28" s="64">
        <f t="shared" si="9"/>
        <v>12730.908585937503</v>
      </c>
      <c r="K28" s="64">
        <f t="shared" si="9"/>
        <v>13367.454015234378</v>
      </c>
      <c r="L28" s="64">
        <f t="shared" si="9"/>
        <v>14035.826715996096</v>
      </c>
      <c r="M28" s="64">
        <f t="shared" si="9"/>
        <v>14737.6180517959</v>
      </c>
      <c r="N28" s="64">
        <f t="shared" si="9"/>
        <v>15474.498954385697</v>
      </c>
    </row>
    <row r="29" spans="1:14" ht="13.5" thickBot="1">
      <c r="A29" s="5" t="s">
        <v>20</v>
      </c>
      <c r="B29" s="20" t="s">
        <v>21</v>
      </c>
      <c r="C29" s="45"/>
      <c r="D29" s="62">
        <f>D24-D28</f>
        <v>85500</v>
      </c>
      <c r="E29" s="62">
        <f aca="true" t="shared" si="10" ref="E29:N29">E24-E28</f>
        <v>89775</v>
      </c>
      <c r="F29" s="62">
        <f t="shared" si="10"/>
        <v>94263.75</v>
      </c>
      <c r="G29" s="62">
        <f t="shared" si="10"/>
        <v>98976.9375</v>
      </c>
      <c r="H29" s="62">
        <f t="shared" si="10"/>
        <v>103925.784375</v>
      </c>
      <c r="I29" s="62">
        <f t="shared" si="10"/>
        <v>109122.07359375</v>
      </c>
      <c r="J29" s="62">
        <f t="shared" si="10"/>
        <v>114578.17727343751</v>
      </c>
      <c r="K29" s="62">
        <f t="shared" si="10"/>
        <v>120307.08613710939</v>
      </c>
      <c r="L29" s="62">
        <f t="shared" si="10"/>
        <v>126322.44044396486</v>
      </c>
      <c r="M29" s="62">
        <f t="shared" si="10"/>
        <v>132638.5624661631</v>
      </c>
      <c r="N29" s="62">
        <f t="shared" si="10"/>
        <v>139270.49058947127</v>
      </c>
    </row>
    <row r="30" spans="1:14" ht="13.5" thickBot="1">
      <c r="A30" s="5" t="s">
        <v>22</v>
      </c>
      <c r="B30" s="20" t="s">
        <v>23</v>
      </c>
      <c r="C30" s="45"/>
      <c r="D30" s="62">
        <f>D29/D25</f>
        <v>17100</v>
      </c>
      <c r="E30" s="62">
        <f aca="true" t="shared" si="11" ref="E30:N30">E29/E25</f>
        <v>17517.073170731706</v>
      </c>
      <c r="F30" s="62">
        <f t="shared" si="11"/>
        <v>17944.318857822724</v>
      </c>
      <c r="G30" s="62">
        <f t="shared" si="11"/>
        <v>18381.985171428158</v>
      </c>
      <c r="H30" s="62">
        <f t="shared" si="11"/>
        <v>18830.32627317031</v>
      </c>
      <c r="I30" s="62">
        <f t="shared" si="11"/>
        <v>19289.60252373544</v>
      </c>
      <c r="J30" s="62">
        <f t="shared" si="11"/>
        <v>19760.08063407046</v>
      </c>
      <c r="K30" s="62">
        <f t="shared" si="11"/>
        <v>20242.033820267297</v>
      </c>
      <c r="L30" s="62">
        <f t="shared" si="11"/>
        <v>20735.741962225038</v>
      </c>
      <c r="M30" s="62">
        <f t="shared" si="11"/>
        <v>21241.49176618175</v>
      </c>
      <c r="N30" s="62">
        <f t="shared" si="11"/>
        <v>21759.576931210577</v>
      </c>
    </row>
    <row r="31" spans="3:14" ht="13.5" thickBot="1">
      <c r="C31" s="5" t="s">
        <v>36</v>
      </c>
      <c r="D31" s="14">
        <f>D28-D14</f>
        <v>0</v>
      </c>
      <c r="E31" s="64">
        <f aca="true" t="shared" si="12" ref="E31:N31">E28-E14</f>
        <v>237.50000000000182</v>
      </c>
      <c r="F31" s="64">
        <f t="shared" si="12"/>
        <v>492.8125000000018</v>
      </c>
      <c r="G31" s="64">
        <f t="shared" si="12"/>
        <v>766.9765625000036</v>
      </c>
      <c r="H31" s="64">
        <f t="shared" si="12"/>
        <v>1061.0869140625055</v>
      </c>
      <c r="I31" s="64">
        <f t="shared" si="12"/>
        <v>1376.29682128907</v>
      </c>
      <c r="J31" s="64">
        <f t="shared" si="12"/>
        <v>1713.8211129150495</v>
      </c>
      <c r="K31" s="64">
        <f t="shared" si="12"/>
        <v>2074.9393553863647</v>
      </c>
      <c r="L31" s="64">
        <f t="shared" si="12"/>
        <v>2460.999189651884</v>
      </c>
      <c r="M31" s="64">
        <f t="shared" si="12"/>
        <v>2873.419837293084</v>
      </c>
      <c r="N31" s="64">
        <f t="shared" si="12"/>
        <v>3313.6957845203106</v>
      </c>
    </row>
    <row r="32" spans="3:14" ht="13.5" thickBot="1">
      <c r="C32" s="5" t="s">
        <v>37</v>
      </c>
      <c r="D32" s="14">
        <f>D31</f>
        <v>0</v>
      </c>
      <c r="E32" s="64">
        <f>D32+E31</f>
        <v>237.50000000000182</v>
      </c>
      <c r="F32" s="64">
        <f aca="true" t="shared" si="13" ref="F32:N32">E32+F31</f>
        <v>730.3125000000036</v>
      </c>
      <c r="G32" s="64">
        <f t="shared" si="13"/>
        <v>1497.2890625000073</v>
      </c>
      <c r="H32" s="64">
        <f t="shared" si="13"/>
        <v>2558.3759765625127</v>
      </c>
      <c r="I32" s="64">
        <f t="shared" si="13"/>
        <v>3934.672797851583</v>
      </c>
      <c r="J32" s="67">
        <f t="shared" si="13"/>
        <v>5648.493910766632</v>
      </c>
      <c r="K32" s="64">
        <f t="shared" si="13"/>
        <v>7723.433266152997</v>
      </c>
      <c r="L32" s="64">
        <f t="shared" si="13"/>
        <v>10184.432455804881</v>
      </c>
      <c r="M32" s="64">
        <f t="shared" si="13"/>
        <v>13057.852293097965</v>
      </c>
      <c r="N32" s="64">
        <f t="shared" si="13"/>
        <v>16371.548077618276</v>
      </c>
    </row>
    <row r="33" spans="3:14" ht="13.5" thickBot="1">
      <c r="C33" s="5" t="s">
        <v>38</v>
      </c>
      <c r="D33" s="64">
        <v>4750</v>
      </c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3:14" ht="13.5" thickBot="1">
      <c r="C34" s="5" t="s">
        <v>39</v>
      </c>
      <c r="D34" s="6"/>
      <c r="E34" s="58" t="str">
        <f>IF(E32&gt;$D$33,"yes","no")</f>
        <v>no</v>
      </c>
      <c r="F34" s="58" t="str">
        <f aca="true" t="shared" si="14" ref="F34:N34">IF(F32&gt;$D$33,"yes","no")</f>
        <v>no</v>
      </c>
      <c r="G34" s="58" t="str">
        <f t="shared" si="14"/>
        <v>no</v>
      </c>
      <c r="H34" s="58" t="str">
        <f t="shared" si="14"/>
        <v>no</v>
      </c>
      <c r="I34" s="58" t="str">
        <f t="shared" si="14"/>
        <v>no</v>
      </c>
      <c r="J34" s="59" t="str">
        <f t="shared" si="14"/>
        <v>yes</v>
      </c>
      <c r="K34" s="58" t="str">
        <f t="shared" si="14"/>
        <v>yes</v>
      </c>
      <c r="L34" s="58" t="str">
        <f t="shared" si="14"/>
        <v>yes</v>
      </c>
      <c r="M34" s="58" t="str">
        <f t="shared" si="14"/>
        <v>yes</v>
      </c>
      <c r="N34" s="58" t="str">
        <f t="shared" si="14"/>
        <v>yes</v>
      </c>
    </row>
    <row r="35" spans="3:14" ht="12.75">
      <c r="C35" s="5"/>
      <c r="D35" s="6"/>
      <c r="E35" s="61"/>
      <c r="F35" s="61"/>
      <c r="G35" s="61"/>
      <c r="H35" s="61"/>
      <c r="I35" s="61"/>
      <c r="K35" s="61"/>
      <c r="L35" s="61"/>
      <c r="M35" s="61"/>
      <c r="N35" s="61"/>
    </row>
    <row r="36" ht="13.5" thickBot="1">
      <c r="D36" s="4" t="s">
        <v>40</v>
      </c>
    </row>
    <row r="37" spans="1:14" ht="13.5" thickBot="1">
      <c r="A37" s="24" t="s">
        <v>34</v>
      </c>
      <c r="B37" s="25" t="s">
        <v>2</v>
      </c>
      <c r="C37" s="25" t="s">
        <v>3</v>
      </c>
      <c r="D37" s="27">
        <v>0</v>
      </c>
      <c r="E37" s="28">
        <v>1</v>
      </c>
      <c r="F37" s="28">
        <v>2</v>
      </c>
      <c r="G37" s="28">
        <v>3</v>
      </c>
      <c r="H37" s="28">
        <v>4</v>
      </c>
      <c r="I37" s="28">
        <v>5</v>
      </c>
      <c r="J37" s="28">
        <v>6</v>
      </c>
      <c r="K37" s="28">
        <v>7</v>
      </c>
      <c r="L37" s="28">
        <v>8</v>
      </c>
      <c r="M37" s="28">
        <v>9</v>
      </c>
      <c r="N37" s="29">
        <v>10</v>
      </c>
    </row>
    <row r="38" spans="1:14" ht="13.5" thickBot="1">
      <c r="A38" s="5" t="s">
        <v>4</v>
      </c>
      <c r="B38" s="20" t="s">
        <v>5</v>
      </c>
      <c r="C38" s="7">
        <v>0.08</v>
      </c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ht="13.5" thickBot="1">
      <c r="A39" s="5" t="s">
        <v>6</v>
      </c>
      <c r="B39" s="20" t="s">
        <v>7</v>
      </c>
      <c r="C39" s="8">
        <v>2</v>
      </c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ht="13.5" thickBot="1">
      <c r="A40" s="5" t="s">
        <v>28</v>
      </c>
      <c r="B40" s="20" t="s">
        <v>8</v>
      </c>
      <c r="C40" s="7">
        <f>C38/C39</f>
        <v>0.04</v>
      </c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5"/>
    </row>
    <row r="41" spans="1:14" ht="13.5" thickBot="1">
      <c r="A41" s="5" t="s">
        <v>9</v>
      </c>
      <c r="B41" s="20" t="s">
        <v>10</v>
      </c>
      <c r="C41" s="7">
        <v>0.025</v>
      </c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5"/>
    </row>
    <row r="42" spans="1:14" ht="13.5" thickBot="1">
      <c r="A42" s="5" t="s">
        <v>29</v>
      </c>
      <c r="B42" s="20" t="s">
        <v>11</v>
      </c>
      <c r="C42" s="7">
        <f>C40-C41</f>
        <v>0.015</v>
      </c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1:14" ht="13.5" thickBot="1">
      <c r="A43" s="5" t="s">
        <v>26</v>
      </c>
      <c r="B43" s="20" t="s">
        <v>12</v>
      </c>
      <c r="C43" s="63">
        <v>95000</v>
      </c>
      <c r="D43" s="62">
        <f>C43</f>
        <v>95000</v>
      </c>
      <c r="E43" s="62">
        <f aca="true" t="shared" si="15" ref="E43:N43">D43*(1+$C$40)</f>
        <v>98800</v>
      </c>
      <c r="F43" s="62">
        <f t="shared" si="15"/>
        <v>102752</v>
      </c>
      <c r="G43" s="62">
        <f t="shared" si="15"/>
        <v>106862.08</v>
      </c>
      <c r="H43" s="62">
        <f t="shared" si="15"/>
        <v>111136.5632</v>
      </c>
      <c r="I43" s="62">
        <f t="shared" si="15"/>
        <v>115582.02572800001</v>
      </c>
      <c r="J43" s="62">
        <f t="shared" si="15"/>
        <v>120205.30675712001</v>
      </c>
      <c r="K43" s="62">
        <f t="shared" si="15"/>
        <v>125013.5190274048</v>
      </c>
      <c r="L43" s="62">
        <f t="shared" si="15"/>
        <v>130014.059788501</v>
      </c>
      <c r="M43" s="62">
        <f t="shared" si="15"/>
        <v>135214.62218004104</v>
      </c>
      <c r="N43" s="62">
        <f t="shared" si="15"/>
        <v>140623.20706724268</v>
      </c>
    </row>
    <row r="44" spans="1:14" ht="13.5" thickBot="1">
      <c r="A44" s="5" t="s">
        <v>13</v>
      </c>
      <c r="B44" s="20" t="s">
        <v>14</v>
      </c>
      <c r="C44" s="10">
        <v>5</v>
      </c>
      <c r="D44" s="14">
        <f>C44</f>
        <v>5</v>
      </c>
      <c r="E44" s="14">
        <f>D44*(1+$C$41)</f>
        <v>5.125</v>
      </c>
      <c r="F44" s="14">
        <f aca="true" t="shared" si="16" ref="F44:N44">E44*(1+$C$41)</f>
        <v>5.253125</v>
      </c>
      <c r="G44" s="14">
        <f t="shared" si="16"/>
        <v>5.384453124999999</v>
      </c>
      <c r="H44" s="14">
        <f t="shared" si="16"/>
        <v>5.519064453124999</v>
      </c>
      <c r="I44" s="14">
        <f t="shared" si="16"/>
        <v>5.657041064453123</v>
      </c>
      <c r="J44" s="14">
        <f t="shared" si="16"/>
        <v>5.798467091064451</v>
      </c>
      <c r="K44" s="14">
        <f t="shared" si="16"/>
        <v>5.943428768341062</v>
      </c>
      <c r="L44" s="14">
        <f t="shared" si="16"/>
        <v>6.092014487549588</v>
      </c>
      <c r="M44" s="14">
        <f t="shared" si="16"/>
        <v>6.244314849738327</v>
      </c>
      <c r="N44" s="14">
        <f t="shared" si="16"/>
        <v>6.400422720981784</v>
      </c>
    </row>
    <row r="45" spans="1:14" ht="13.5" thickBot="1">
      <c r="A45" s="5" t="s">
        <v>27</v>
      </c>
      <c r="B45" s="20" t="s">
        <v>15</v>
      </c>
      <c r="C45" s="63">
        <f>C43/C44</f>
        <v>19000</v>
      </c>
      <c r="D45" s="62">
        <f>D43/D44</f>
        <v>19000</v>
      </c>
      <c r="E45" s="62">
        <f>E43/E44</f>
        <v>19278.048780487807</v>
      </c>
      <c r="F45" s="62">
        <f aca="true" t="shared" si="17" ref="F45:N45">F43/F44</f>
        <v>19560.166567519333</v>
      </c>
      <c r="G45" s="62">
        <f t="shared" si="17"/>
        <v>19846.412907531816</v>
      </c>
      <c r="H45" s="62">
        <f t="shared" si="17"/>
        <v>20136.848218373743</v>
      </c>
      <c r="I45" s="62">
        <f t="shared" si="17"/>
        <v>20431.533802057267</v>
      </c>
      <c r="J45" s="62">
        <f t="shared" si="17"/>
        <v>20730.531857697133</v>
      </c>
      <c r="K45" s="62">
        <f t="shared" si="17"/>
        <v>21033.905494639042</v>
      </c>
      <c r="L45" s="62">
        <f t="shared" si="17"/>
        <v>21341.7187457801</v>
      </c>
      <c r="M45" s="62">
        <f t="shared" si="17"/>
        <v>21654.036581084205</v>
      </c>
      <c r="N45" s="62">
        <f t="shared" si="17"/>
        <v>21970.924921295195</v>
      </c>
    </row>
    <row r="46" spans="1:14" ht="13.5" thickBot="1">
      <c r="A46" s="5" t="s">
        <v>16</v>
      </c>
      <c r="B46" s="20" t="s">
        <v>17</v>
      </c>
      <c r="C46" s="11">
        <v>0.1</v>
      </c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3.5" thickBot="1">
      <c r="A47" s="5" t="s">
        <v>18</v>
      </c>
      <c r="B47" s="20" t="s">
        <v>19</v>
      </c>
      <c r="C47" s="44"/>
      <c r="D47" s="64">
        <f>$C$46*D43</f>
        <v>9500</v>
      </c>
      <c r="E47" s="64">
        <f aca="true" t="shared" si="18" ref="E47:N47">$C$46*E43</f>
        <v>9880</v>
      </c>
      <c r="F47" s="64">
        <f t="shared" si="18"/>
        <v>10275.2</v>
      </c>
      <c r="G47" s="64">
        <f t="shared" si="18"/>
        <v>10686.208</v>
      </c>
      <c r="H47" s="64">
        <f t="shared" si="18"/>
        <v>11113.656320000002</v>
      </c>
      <c r="I47" s="64">
        <f t="shared" si="18"/>
        <v>11558.2025728</v>
      </c>
      <c r="J47" s="64">
        <f t="shared" si="18"/>
        <v>12020.530675712002</v>
      </c>
      <c r="K47" s="64">
        <f t="shared" si="18"/>
        <v>12501.351902740482</v>
      </c>
      <c r="L47" s="64">
        <f t="shared" si="18"/>
        <v>13001.405978850102</v>
      </c>
      <c r="M47" s="64">
        <f t="shared" si="18"/>
        <v>13521.462218004104</v>
      </c>
      <c r="N47" s="64">
        <f t="shared" si="18"/>
        <v>14062.32070672427</v>
      </c>
    </row>
    <row r="48" spans="1:14" ht="13.5" thickBot="1">
      <c r="A48" s="5" t="s">
        <v>20</v>
      </c>
      <c r="B48" s="20" t="s">
        <v>21</v>
      </c>
      <c r="C48" s="45"/>
      <c r="D48" s="62">
        <f>D43-D47</f>
        <v>85500</v>
      </c>
      <c r="E48" s="62">
        <f>E43-E47</f>
        <v>88920</v>
      </c>
      <c r="F48" s="62">
        <f aca="true" t="shared" si="19" ref="F48:N48">F43-F47</f>
        <v>92476.8</v>
      </c>
      <c r="G48" s="62">
        <f t="shared" si="19"/>
        <v>96175.872</v>
      </c>
      <c r="H48" s="62">
        <f t="shared" si="19"/>
        <v>100022.90688</v>
      </c>
      <c r="I48" s="62">
        <f t="shared" si="19"/>
        <v>104023.8231552</v>
      </c>
      <c r="J48" s="62">
        <f t="shared" si="19"/>
        <v>108184.77608140801</v>
      </c>
      <c r="K48" s="62">
        <f t="shared" si="19"/>
        <v>112512.16712466432</v>
      </c>
      <c r="L48" s="62">
        <f t="shared" si="19"/>
        <v>117012.6538096509</v>
      </c>
      <c r="M48" s="62">
        <f t="shared" si="19"/>
        <v>121693.15996203694</v>
      </c>
      <c r="N48" s="62">
        <f t="shared" si="19"/>
        <v>126560.8863605184</v>
      </c>
    </row>
    <row r="49" spans="1:14" ht="13.5" thickBot="1">
      <c r="A49" s="53" t="s">
        <v>22</v>
      </c>
      <c r="B49" s="20" t="s">
        <v>23</v>
      </c>
      <c r="C49" s="45"/>
      <c r="D49" s="65">
        <f>D48/D44</f>
        <v>17100</v>
      </c>
      <c r="E49" s="65">
        <f>E48/E44</f>
        <v>17350.243902439026</v>
      </c>
      <c r="F49" s="65">
        <f aca="true" t="shared" si="20" ref="F49:N49">F48/F44</f>
        <v>17604.149910767403</v>
      </c>
      <c r="G49" s="65">
        <f t="shared" si="20"/>
        <v>17861.771616778635</v>
      </c>
      <c r="H49" s="65">
        <f t="shared" si="20"/>
        <v>18123.16339653637</v>
      </c>
      <c r="I49" s="65">
        <f t="shared" si="20"/>
        <v>18388.38042185154</v>
      </c>
      <c r="J49" s="65">
        <f t="shared" si="20"/>
        <v>18657.47867192742</v>
      </c>
      <c r="K49" s="65">
        <f t="shared" si="20"/>
        <v>18930.514945175135</v>
      </c>
      <c r="L49" s="65">
        <f t="shared" si="20"/>
        <v>19207.546871202092</v>
      </c>
      <c r="M49" s="65">
        <f t="shared" si="20"/>
        <v>19488.632922975783</v>
      </c>
      <c r="N49" s="65">
        <f t="shared" si="20"/>
        <v>19773.83242916567</v>
      </c>
    </row>
    <row r="50" spans="1:14" ht="13.5" thickBot="1">
      <c r="A50" s="1"/>
      <c r="B50" s="5"/>
      <c r="C50" s="5" t="s">
        <v>36</v>
      </c>
      <c r="D50" s="64">
        <f>D47-D14</f>
        <v>0</v>
      </c>
      <c r="E50" s="64">
        <f aca="true" t="shared" si="21" ref="E50:N50">E47-E14</f>
        <v>142.50000000000182</v>
      </c>
      <c r="F50" s="64">
        <f t="shared" si="21"/>
        <v>294.26250000000255</v>
      </c>
      <c r="G50" s="64">
        <f t="shared" si="21"/>
        <v>455.7470625000042</v>
      </c>
      <c r="H50" s="64">
        <f t="shared" si="21"/>
        <v>627.4338590625066</v>
      </c>
      <c r="I50" s="64">
        <f t="shared" si="21"/>
        <v>809.8245503390699</v>
      </c>
      <c r="J50" s="64">
        <f t="shared" si="21"/>
        <v>1003.4432026895483</v>
      </c>
      <c r="K50" s="64">
        <f t="shared" si="21"/>
        <v>1208.8372428924686</v>
      </c>
      <c r="L50" s="64">
        <f t="shared" si="21"/>
        <v>1426.5784525058898</v>
      </c>
      <c r="M50" s="64">
        <f t="shared" si="21"/>
        <v>1657.2640035012882</v>
      </c>
      <c r="N50" s="64">
        <f t="shared" si="21"/>
        <v>1901.5175368588825</v>
      </c>
    </row>
    <row r="51" spans="1:14" ht="13.5" thickBot="1">
      <c r="A51" s="1"/>
      <c r="B51" s="5"/>
      <c r="C51" s="5" t="s">
        <v>37</v>
      </c>
      <c r="D51" s="64">
        <f>D50</f>
        <v>0</v>
      </c>
      <c r="E51" s="64">
        <f>D51+E50</f>
        <v>142.50000000000182</v>
      </c>
      <c r="F51" s="64">
        <f aca="true" t="shared" si="22" ref="F51:N51">E51+F50</f>
        <v>436.76250000000437</v>
      </c>
      <c r="G51" s="64">
        <f t="shared" si="22"/>
        <v>892.5095625000085</v>
      </c>
      <c r="H51" s="64">
        <f t="shared" si="22"/>
        <v>1519.9434215625151</v>
      </c>
      <c r="I51" s="64">
        <f t="shared" si="22"/>
        <v>2329.767971901585</v>
      </c>
      <c r="J51" s="64">
        <f t="shared" si="22"/>
        <v>3333.2111745911334</v>
      </c>
      <c r="K51" s="64">
        <f t="shared" si="22"/>
        <v>4542.048417483602</v>
      </c>
      <c r="L51" s="67">
        <f t="shared" si="22"/>
        <v>5968.626869989492</v>
      </c>
      <c r="M51" s="64">
        <f t="shared" si="22"/>
        <v>7625.89087349078</v>
      </c>
      <c r="N51" s="64">
        <f t="shared" si="22"/>
        <v>9527.408410349663</v>
      </c>
    </row>
    <row r="52" spans="1:14" ht="13.5" thickBot="1">
      <c r="A52" s="1"/>
      <c r="B52" s="5"/>
      <c r="C52" s="5" t="s">
        <v>38</v>
      </c>
      <c r="D52" s="64">
        <f>$D$33</f>
        <v>4750</v>
      </c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5" thickBot="1">
      <c r="A53" s="1"/>
      <c r="B53" s="5"/>
      <c r="C53" s="5" t="s">
        <v>39</v>
      </c>
      <c r="D53" s="1"/>
      <c r="E53" s="20" t="str">
        <f aca="true" t="shared" si="23" ref="E53:K53">IF(E51&gt;$D$52,"yes","no")</f>
        <v>no</v>
      </c>
      <c r="F53" s="20" t="str">
        <f t="shared" si="23"/>
        <v>no</v>
      </c>
      <c r="G53" s="20" t="str">
        <f t="shared" si="23"/>
        <v>no</v>
      </c>
      <c r="H53" s="20" t="str">
        <f t="shared" si="23"/>
        <v>no</v>
      </c>
      <c r="I53" s="20" t="str">
        <f t="shared" si="23"/>
        <v>no</v>
      </c>
      <c r="J53" s="20" t="str">
        <f t="shared" si="23"/>
        <v>no</v>
      </c>
      <c r="K53" s="20" t="str">
        <f t="shared" si="23"/>
        <v>no</v>
      </c>
      <c r="L53" s="20" t="str">
        <f>IF(L51&gt;$D$52,"yes","no")</f>
        <v>yes</v>
      </c>
      <c r="M53" s="20" t="str">
        <f>IF(M51&gt;$D$52,"yes","no")</f>
        <v>yes</v>
      </c>
      <c r="N53" s="20" t="str">
        <f>IF(N51&gt;$D$52,"yes","no")</f>
        <v>yes</v>
      </c>
    </row>
    <row r="54" spans="1:14" ht="12.75">
      <c r="A54" s="1"/>
      <c r="B54" s="5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6" ht="12.75">
      <c r="C56" s="69" t="s">
        <v>47</v>
      </c>
    </row>
    <row r="57" spans="3:4" ht="12.75">
      <c r="C57" s="68">
        <v>1</v>
      </c>
      <c r="D57" t="s">
        <v>48</v>
      </c>
    </row>
    <row r="58" spans="3:4" ht="12.75">
      <c r="C58" s="68">
        <v>2</v>
      </c>
      <c r="D58" t="s">
        <v>49</v>
      </c>
    </row>
    <row r="59" spans="3:4" ht="12.75">
      <c r="C59" s="68">
        <v>3</v>
      </c>
      <c r="D59" t="s">
        <v>50</v>
      </c>
    </row>
    <row r="60" spans="3:4" ht="12.75">
      <c r="C60" s="68"/>
      <c r="D60" t="s">
        <v>51</v>
      </c>
    </row>
    <row r="61" spans="3:4" ht="12.75">
      <c r="C61" s="68">
        <v>4</v>
      </c>
      <c r="D61" t="s">
        <v>52</v>
      </c>
    </row>
    <row r="62" spans="3:4" ht="12.75">
      <c r="C62" s="68"/>
      <c r="D62" t="s">
        <v>53</v>
      </c>
    </row>
    <row r="63" spans="3:4" ht="12.75">
      <c r="C63" s="68">
        <v>5</v>
      </c>
      <c r="D63" t="s">
        <v>54</v>
      </c>
    </row>
    <row r="64" ht="12.75">
      <c r="D64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dcterms:created xsi:type="dcterms:W3CDTF">2003-06-08T19:35:23Z</dcterms:created>
  <cp:category/>
  <cp:version/>
  <cp:contentType/>
  <cp:contentStatus/>
</cp:coreProperties>
</file>