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22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<sst xmlns="http://schemas.openxmlformats.org/spreadsheetml/2006/main" count="74" uniqueCount="65">
  <si>
    <t>Dr. P. LeBel</t>
  </si>
  <si>
    <t xml:space="preserve">      The Consumer Price Index and the Purchasing Power of the Dollar</t>
  </si>
  <si>
    <t xml:space="preserve">     Inflation is a form of taxation.  It erodes the purchasing power of money in general and distorts</t>
  </si>
  <si>
    <t>the allocation of resources.  It affects the pricing of all goods and services, including the rate of</t>
  </si>
  <si>
    <t>interest and the value of foreign exchange.  Limiting inflation is the primary task of the Federal</t>
  </si>
  <si>
    <t>Reserve Bank as it pursues changes in interest rates and the supply of money.  Monetary policy</t>
  </si>
  <si>
    <t>over time consists of choosing a level of control over interest rates and the supply of money that</t>
  </si>
  <si>
    <t>will permit non-accelerating rates of inflation and an expanding level of output of goods and</t>
  </si>
  <si>
    <t xml:space="preserve">services. </t>
  </si>
  <si>
    <t xml:space="preserve">  Annual Average Purchasing Power of the Dollar</t>
  </si>
  <si>
    <t>Recentered</t>
  </si>
  <si>
    <t>Base</t>
  </si>
  <si>
    <t>1950=100</t>
  </si>
  <si>
    <t>1996=100</t>
  </si>
  <si>
    <t>1982-84=100</t>
  </si>
  <si>
    <t xml:space="preserve">     Inflation is measured using a market basket of goods and services purchased by a typical household</t>
  </si>
  <si>
    <t>unit.  The traditional measure uses a set of fixed weights that reflect the proportions of purchases made</t>
  </si>
  <si>
    <t>in key product categories.  The figure below illustrates the weights used in the Bureau of Labor Statistics</t>
  </si>
  <si>
    <t>Laspeyres consumer price index.  The problem with the Laspeyres price index, as with any price index</t>
  </si>
  <si>
    <t>is that it assumes that consumers do not shift their expenditure proportions in response to a change in</t>
  </si>
  <si>
    <t xml:space="preserve"> relative prices.  For this reason, instead of using a base year set of weights, alternative indices have been</t>
  </si>
  <si>
    <t>constructed using terminal (or latest) year weights and working backwards, as in the Paasche index,</t>
  </si>
  <si>
    <t>use of a geometric mean of the Laspeyres and Paasche indices, as in the Fisher index, and, more</t>
  </si>
  <si>
    <t>recently, in the use of a chain-price index, which is a moving average price index in which the weights</t>
  </si>
  <si>
    <t>can change gradually over a period of time.   Selection of an accurate price index has important</t>
  </si>
  <si>
    <t>consequences on economic policy.  It affects the choice of control over the money supply and interest</t>
  </si>
  <si>
    <t>rates, as well as in the allocation of transfer payments to individuals.  Social security and welfare</t>
  </si>
  <si>
    <t>payments are adjusted according to formulas that rely on the prevailing rate of inflation, for example,</t>
  </si>
  <si>
    <t>and financial assets are re-valued regulargly on the basis of current and expected rates of inflation.</t>
  </si>
  <si>
    <t>The stock market is particularly sensitive to changes in inflation rates, as well as in changes in interest</t>
  </si>
  <si>
    <t>rates, which move in response to current and expected rates of changes in prices.</t>
  </si>
  <si>
    <t xml:space="preserve">     Calculation of the consumer price index is straightforward.  Shown below is a simple example for a</t>
  </si>
  <si>
    <t>two-period comparison, using the Laspeyres formula.</t>
  </si>
  <si>
    <t>Weight</t>
  </si>
  <si>
    <t>Po</t>
  </si>
  <si>
    <t>P1</t>
  </si>
  <si>
    <t>Housing</t>
  </si>
  <si>
    <t>Food and Beverages</t>
  </si>
  <si>
    <t>Transportation</t>
  </si>
  <si>
    <t>Medical Care</t>
  </si>
  <si>
    <t>Apparel and Upkeep</t>
  </si>
  <si>
    <t>Entertainment</t>
  </si>
  <si>
    <t>Other</t>
  </si>
  <si>
    <t>Total Expenditures</t>
  </si>
  <si>
    <t>CPI Index:</t>
  </si>
  <si>
    <t>Rate of Inflation:</t>
  </si>
  <si>
    <t xml:space="preserve">     To illustrate the distorting effects of inflation, if we take the percentage change in consumer prices and</t>
  </si>
  <si>
    <t>subtract it from any nominal rate of change in any price, we derive the "real", or inflation-adjusted price</t>
  </si>
  <si>
    <t>change in a good or service.  Here are some examples:</t>
  </si>
  <si>
    <t xml:space="preserve">   Nominal Values</t>
  </si>
  <si>
    <t>Rate of Change</t>
  </si>
  <si>
    <t xml:space="preserve">            Real Values</t>
  </si>
  <si>
    <t xml:space="preserve">Federal Funds Rate </t>
  </si>
  <si>
    <t>Prime Rate</t>
  </si>
  <si>
    <t>in CPI</t>
  </si>
  <si>
    <t>Federal Funds</t>
  </si>
  <si>
    <t>Nominal FFR</t>
  </si>
  <si>
    <t>Real FFR</t>
  </si>
  <si>
    <t>Nominal Prime Rate</t>
  </si>
  <si>
    <t>Real Prime Rate</t>
  </si>
  <si>
    <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>Bureau of Labor Statistics</t>
    </r>
  </si>
  <si>
    <t>© 1999</t>
  </si>
  <si>
    <t xml:space="preserve">  Figure 1</t>
  </si>
  <si>
    <t xml:space="preserve">   Figure 2</t>
  </si>
  <si>
    <t>Figure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</si>
</sst>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vertAlign val="superscript"/>
      <sz val="9"/>
      <name val="Helv"/>
      <family val="0"/>
    </font>
    <font>
      <i/>
      <sz val="10"/>
      <name val="Helv"/>
      <family val="0"/>
    </font>
    <font>
      <b/>
      <sz val="9"/>
      <color indexed="11"/>
      <name val="Helv"/>
      <family val="0"/>
    </font>
    <font>
      <sz val="8"/>
      <name val="Helv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8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8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8" fontId="4" fillId="0" borderId="4" xfId="0" applyNumberFormat="1" applyFont="1" applyBorder="1" applyAlignment="1">
      <alignment/>
    </xf>
    <xf numFmtId="8" fontId="4" fillId="0" borderId="1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horizontal="left"/>
    </xf>
    <xf numFmtId="10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8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0" fontId="7" fillId="0" borderId="8" xfId="0" applyFont="1" applyBorder="1" applyAlignment="1">
      <alignment/>
    </xf>
    <xf numFmtId="10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5" fontId="12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Inflation and the Purchasing Power of the U.S. Dollar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5"/>
          <c:y val="0.1105"/>
          <c:w val="0.968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Sheet1!$E$14</c:f>
              <c:strCache>
                <c:ptCount val="1"/>
                <c:pt idx="0">
                  <c:v>1950=100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1950 Purchasing Power Trend
Y = -0.2875Ln(x) + 1.3639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0.785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Sheet1!$D$15:$D$81</c:f>
              <c:numCach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Sheet1!$E$15:$E$81</c:f>
              <c:numCache>
                <c:ptCount val="67"/>
                <c:pt idx="0">
                  <c:v>1</c:v>
                </c:pt>
                <c:pt idx="1">
                  <c:v>0.9265237292218743</c:v>
                </c:pt>
                <c:pt idx="2">
                  <c:v>0.9070103589496508</c:v>
                </c:pt>
                <c:pt idx="3">
                  <c:v>0.899783184774753</c:v>
                </c:pt>
                <c:pt idx="4">
                  <c:v>0.8954468802698146</c:v>
                </c:pt>
                <c:pt idx="5">
                  <c:v>0.8990604673572634</c:v>
                </c:pt>
                <c:pt idx="6">
                  <c:v>0.8860515538424476</c:v>
                </c:pt>
                <c:pt idx="7">
                  <c:v>0.8549747048903878</c:v>
                </c:pt>
                <c:pt idx="8">
                  <c:v>0.8328113707540352</c:v>
                </c:pt>
                <c:pt idx="9">
                  <c:v>0.8255841965791376</c:v>
                </c:pt>
                <c:pt idx="10">
                  <c:v>0.8125752830643219</c:v>
                </c:pt>
                <c:pt idx="11">
                  <c:v>0.8046253914719345</c:v>
                </c:pt>
                <c:pt idx="12">
                  <c:v>0.7959527824620574</c:v>
                </c:pt>
                <c:pt idx="13">
                  <c:v>0.7865574560346905</c:v>
                </c:pt>
                <c:pt idx="14">
                  <c:v>0.7757166947723441</c:v>
                </c:pt>
                <c:pt idx="15">
                  <c:v>0.7627077812575284</c:v>
                </c:pt>
                <c:pt idx="16">
                  <c:v>0.7419898819561552</c:v>
                </c:pt>
                <c:pt idx="17">
                  <c:v>0.7210310768489521</c:v>
                </c:pt>
                <c:pt idx="18">
                  <c:v>0.6921223801493617</c:v>
                </c:pt>
                <c:pt idx="19">
                  <c:v>0.6567092266923633</c:v>
                </c:pt>
                <c:pt idx="20">
                  <c:v>0.6200915442062154</c:v>
                </c:pt>
                <c:pt idx="21">
                  <c:v>0.5940737171765841</c:v>
                </c:pt>
                <c:pt idx="22">
                  <c:v>0.5760057817393399</c:v>
                </c:pt>
                <c:pt idx="23">
                  <c:v>0.5422789689231511</c:v>
                </c:pt>
                <c:pt idx="24">
                  <c:v>0.4887978800289087</c:v>
                </c:pt>
                <c:pt idx="25">
                  <c:v>0.44784389303782224</c:v>
                </c:pt>
                <c:pt idx="26">
                  <c:v>0.42327150084317033</c:v>
                </c:pt>
                <c:pt idx="27">
                  <c:v>0.39725367381353893</c:v>
                </c:pt>
                <c:pt idx="28">
                  <c:v>0.36906769453143823</c:v>
                </c:pt>
                <c:pt idx="29">
                  <c:v>0.3324500120452903</c:v>
                </c:pt>
                <c:pt idx="30">
                  <c:v>0.29270055408335344</c:v>
                </c:pt>
                <c:pt idx="31">
                  <c:v>0.26451457480125273</c:v>
                </c:pt>
                <c:pt idx="32">
                  <c:v>0.2493375090339677</c:v>
                </c:pt>
                <c:pt idx="33">
                  <c:v>0.24162852324741024</c:v>
                </c:pt>
                <c:pt idx="34">
                  <c:v>0.2315104794025536</c:v>
                </c:pt>
                <c:pt idx="35">
                  <c:v>0.22356058781016624</c:v>
                </c:pt>
                <c:pt idx="36">
                  <c:v>0.21994700072271745</c:v>
                </c:pt>
                <c:pt idx="37">
                  <c:v>0.21199710913033004</c:v>
                </c:pt>
                <c:pt idx="38">
                  <c:v>0.20380631173211275</c:v>
                </c:pt>
                <c:pt idx="39">
                  <c:v>0.19441098530474588</c:v>
                </c:pt>
                <c:pt idx="40">
                  <c:v>0.18453384726571911</c:v>
                </c:pt>
                <c:pt idx="41">
                  <c:v>0.17682486147916165</c:v>
                </c:pt>
                <c:pt idx="42">
                  <c:v>0.17176583955673333</c:v>
                </c:pt>
                <c:pt idx="43">
                  <c:v>0.16670681763430498</c:v>
                </c:pt>
                <c:pt idx="44">
                  <c:v>0.16261141893519634</c:v>
                </c:pt>
                <c:pt idx="45">
                  <c:v>0.15803420862442785</c:v>
                </c:pt>
                <c:pt idx="46">
                  <c:v>0.1536979041194893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Sheet1!$F$14</c:f>
              <c:strCache>
                <c:ptCount val="1"/>
                <c:pt idx="0">
                  <c:v>1996=100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6411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1996 Purchasing Power Trend
Y = -1.8703Ln(x) + 8.8736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0.785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Sheet1!$D$15:$D$81</c:f>
              <c:numCach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Sheet1!$F$15:$F$81</c:f>
              <c:numCache>
                <c:ptCount val="67"/>
                <c:pt idx="0">
                  <c:v>6.506269592476489</c:v>
                </c:pt>
                <c:pt idx="1">
                  <c:v>6.028213166144201</c:v>
                </c:pt>
                <c:pt idx="2">
                  <c:v>5.901253918495298</c:v>
                </c:pt>
                <c:pt idx="3">
                  <c:v>5.85423197492163</c:v>
                </c:pt>
                <c:pt idx="4">
                  <c:v>5.826018808777429</c:v>
                </c:pt>
                <c:pt idx="5">
                  <c:v>5.849529780564263</c:v>
                </c:pt>
                <c:pt idx="6">
                  <c:v>5.764890282131661</c:v>
                </c:pt>
                <c:pt idx="7">
                  <c:v>5.56269592476489</c:v>
                </c:pt>
                <c:pt idx="8">
                  <c:v>5.418495297805642</c:v>
                </c:pt>
                <c:pt idx="9">
                  <c:v>5.371473354231975</c:v>
                </c:pt>
                <c:pt idx="10">
                  <c:v>5.286833855799373</c:v>
                </c:pt>
                <c:pt idx="11">
                  <c:v>5.235109717868339</c:v>
                </c:pt>
                <c:pt idx="12">
                  <c:v>5.178683385579937</c:v>
                </c:pt>
                <c:pt idx="13">
                  <c:v>5.117554858934169</c:v>
                </c:pt>
                <c:pt idx="14">
                  <c:v>5.047021943573668</c:v>
                </c:pt>
                <c:pt idx="15">
                  <c:v>4.962382445141065</c:v>
                </c:pt>
                <c:pt idx="16">
                  <c:v>4.827586206896552</c:v>
                </c:pt>
                <c:pt idx="17">
                  <c:v>4.691222570532915</c:v>
                </c:pt>
                <c:pt idx="18">
                  <c:v>4.503134796238244</c:v>
                </c:pt>
                <c:pt idx="19">
                  <c:v>4.2727272727272725</c:v>
                </c:pt>
                <c:pt idx="20">
                  <c:v>4.0344827586206895</c:v>
                </c:pt>
                <c:pt idx="21">
                  <c:v>3.865203761755486</c:v>
                </c:pt>
                <c:pt idx="22">
                  <c:v>3.7476489028213167</c:v>
                </c:pt>
                <c:pt idx="23">
                  <c:v>3.5282131661442</c:v>
                </c:pt>
                <c:pt idx="24">
                  <c:v>3.1802507836990594</c:v>
                </c:pt>
                <c:pt idx="25">
                  <c:v>2.913793103448276</c:v>
                </c:pt>
                <c:pt idx="26">
                  <c:v>2.7539184952978055</c:v>
                </c:pt>
                <c:pt idx="27">
                  <c:v>2.584639498432602</c:v>
                </c:pt>
                <c:pt idx="28">
                  <c:v>2.4012539184952977</c:v>
                </c:pt>
                <c:pt idx="29">
                  <c:v>2.1630094043887147</c:v>
                </c:pt>
                <c:pt idx="30">
                  <c:v>1.9043887147335423</c:v>
                </c:pt>
                <c:pt idx="31">
                  <c:v>1.7210031347962385</c:v>
                </c:pt>
                <c:pt idx="32">
                  <c:v>1.622257053291536</c:v>
                </c:pt>
                <c:pt idx="33">
                  <c:v>1.5721003134796236</c:v>
                </c:pt>
                <c:pt idx="34">
                  <c:v>1.5062695924764888</c:v>
                </c:pt>
                <c:pt idx="35">
                  <c:v>1.4545454545454546</c:v>
                </c:pt>
                <c:pt idx="36">
                  <c:v>1.4310344827586208</c:v>
                </c:pt>
                <c:pt idx="37">
                  <c:v>1.3793103448275863</c:v>
                </c:pt>
                <c:pt idx="38">
                  <c:v>1.3260188087774294</c:v>
                </c:pt>
                <c:pt idx="39">
                  <c:v>1.2648902821316614</c:v>
                </c:pt>
                <c:pt idx="40">
                  <c:v>1.2006269592476488</c:v>
                </c:pt>
                <c:pt idx="41">
                  <c:v>1.1504702194357366</c:v>
                </c:pt>
                <c:pt idx="42">
                  <c:v>1.1175548589341693</c:v>
                </c:pt>
                <c:pt idx="43">
                  <c:v>1.0846394984326018</c:v>
                </c:pt>
                <c:pt idx="44">
                  <c:v>1.0579937304075235</c:v>
                </c:pt>
                <c:pt idx="45">
                  <c:v>1.0282131661442007</c:v>
                </c:pt>
                <c:pt idx="46">
                  <c:v>1</c:v>
                </c:pt>
              </c:numCache>
            </c:numRef>
          </c:val>
          <c:smooth val="0"/>
        </c:ser>
        <c:marker val="1"/>
        <c:axId val="20087968"/>
        <c:axId val="46573985"/>
      </c:line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6573985"/>
        <c:crosses val="autoZero"/>
        <c:auto val="0"/>
        <c:lblOffset val="100"/>
        <c:noMultiLvlLbl val="0"/>
      </c:catAx>
      <c:valAx>
        <c:axId val="46573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_);[Red]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008796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5"/>
          <c:y val="0.875"/>
          <c:w val="0.7505"/>
          <c:h val="0.047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CPI Market Basket</a:t>
            </a:r>
          </a:p>
        </c:rich>
      </c:tx>
      <c:layout/>
      <c:spPr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4925"/>
          <c:y val="0.202"/>
          <c:w val="0.7025"/>
          <c:h val="0.705"/>
        </c:manualLayout>
      </c:layout>
      <c:pie3DChart>
        <c:varyColors val="1"/>
        <c:ser>
          <c:idx val="0"/>
          <c:order val="0"/>
          <c:spPr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FFFFFF"/>
                </a:fgClr>
                <a:bgClr>
                  <a:srgbClr val="808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smGrid">
                <a:fgClr>
                  <a:srgbClr val="FFFFFF"/>
                </a:fgClr>
                <a:bgClr>
                  <a:srgbClr val="80206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trellis">
                <a:fgClr>
                  <a:srgbClr val="FFFFFF"/>
                </a:fgClr>
                <a:bgClr>
                  <a:srgbClr val="FCF305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pattFill prst="dkVert">
                <a:fgClr>
                  <a:srgbClr val="FFFFFF"/>
                </a:fgClr>
                <a:bgClr>
                  <a:srgbClr val="006411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pattFill prst="dkDnDiag">
                <a:fgClr>
                  <a:srgbClr val="FFFFFF"/>
                </a:fgClr>
                <a:bgClr>
                  <a:srgbClr val="6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pattFill prst="dkUpDiag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pct30">
                <a:fgClr>
                  <a:srgbClr val="FFFFFF"/>
                </a:fgClr>
                <a:bgClr>
                  <a:srgbClr val="0080C0"/>
                </a:bgClr>
              </a:pattFill>
              <a:ln w="254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Sheet1!$E$155:$E$161</c:f>
              <c:strCache>
                <c:ptCount val="7"/>
                <c:pt idx="0">
                  <c:v>Housing</c:v>
                </c:pt>
                <c:pt idx="1">
                  <c:v>Food and Beverages</c:v>
                </c:pt>
                <c:pt idx="2">
                  <c:v>Transportation</c:v>
                </c:pt>
                <c:pt idx="3">
                  <c:v>Medical Care</c:v>
                </c:pt>
                <c:pt idx="4">
                  <c:v>Apparel and Upkeep</c:v>
                </c:pt>
                <c:pt idx="5">
                  <c:v>Entertainment</c:v>
                </c:pt>
                <c:pt idx="6">
                  <c:v>Other</c:v>
                </c:pt>
              </c:strCache>
            </c:strRef>
          </c:cat>
          <c:val>
            <c:numRef>
              <c:f>Sheet1!$F$155:$F$161</c:f>
              <c:numCache>
                <c:ptCount val="7"/>
                <c:pt idx="0">
                  <c:v>41.3</c:v>
                </c:pt>
                <c:pt idx="1">
                  <c:v>17.299999999999997</c:v>
                </c:pt>
                <c:pt idx="2">
                  <c:v>17</c:v>
                </c:pt>
                <c:pt idx="3">
                  <c:v>7.3999999999999995</c:v>
                </c:pt>
                <c:pt idx="4">
                  <c:v>5.5</c:v>
                </c:pt>
                <c:pt idx="5">
                  <c:v>4.3999999999999995</c:v>
                </c:pt>
                <c:pt idx="6">
                  <c:v>7.1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Nominal and Real Interest Rates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75"/>
          <c:y val="0.09925"/>
          <c:w val="0.979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Sheet1!$P$179</c:f>
              <c:strCache>
                <c:ptCount val="1"/>
                <c:pt idx="0">
                  <c:v>Nominal FFR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Sheet1!$O$180:$O$208</c:f>
              <c:numCache>
                <c:ptCount val="29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</c:numCache>
            </c:numRef>
          </c:cat>
          <c:val>
            <c:numRef>
              <c:f>Sheet1!$P$180:$P$208</c:f>
              <c:numCache>
                <c:ptCount val="29"/>
                <c:pt idx="0">
                  <c:v>0.0554</c:v>
                </c:pt>
                <c:pt idx="1">
                  <c:v>0.0794</c:v>
                </c:pt>
                <c:pt idx="2">
                  <c:v>0.112</c:v>
                </c:pt>
                <c:pt idx="3">
                  <c:v>0.1335</c:v>
                </c:pt>
                <c:pt idx="4">
                  <c:v>0.1639</c:v>
                </c:pt>
                <c:pt idx="5">
                  <c:v>0.1224</c:v>
                </c:pt>
                <c:pt idx="6">
                  <c:v>0.0909</c:v>
                </c:pt>
                <c:pt idx="7">
                  <c:v>0.1023</c:v>
                </c:pt>
                <c:pt idx="8">
                  <c:v>0.081</c:v>
                </c:pt>
                <c:pt idx="9">
                  <c:v>0.068</c:v>
                </c:pt>
                <c:pt idx="10">
                  <c:v>0.066</c:v>
                </c:pt>
                <c:pt idx="11">
                  <c:v>0.0757</c:v>
                </c:pt>
                <c:pt idx="12">
                  <c:v>0.0921</c:v>
                </c:pt>
                <c:pt idx="13">
                  <c:v>0.081</c:v>
                </c:pt>
                <c:pt idx="14">
                  <c:v>0.0569</c:v>
                </c:pt>
                <c:pt idx="15">
                  <c:v>0.0352</c:v>
                </c:pt>
                <c:pt idx="16">
                  <c:v>0.0302</c:v>
                </c:pt>
                <c:pt idx="17">
                  <c:v>0.0421</c:v>
                </c:pt>
                <c:pt idx="18">
                  <c:v>0.0582</c:v>
                </c:pt>
                <c:pt idx="19">
                  <c:v>0.053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Sheet1!$Q$179</c:f>
              <c:strCache>
                <c:ptCount val="1"/>
                <c:pt idx="0">
                  <c:v>Real FFR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trendline>
            <c:name>Real FFR Trend</c:name>
            <c:spPr>
              <a:ln w="25400">
                <a:solidFill>
                  <a:srgbClr val="1FB714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solidFill>
                          <a:srgbClr val="1FB714"/>
                        </a:solidFill>
                        <a:latin typeface="Helv"/>
                        <a:ea typeface="Helv"/>
                        <a:cs typeface="Helv"/>
                      </a:rPr>
                      <a:t>Real FFR Trend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:
Y = -0.0002x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+ 0.004x + 0.0106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0.3079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Sheet1!$O$180:$O$200</c:f>
              <c:numCache>
                <c:ptCount val="21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</c:numCache>
            </c:numRef>
          </c:cat>
          <c:val>
            <c:numRef>
              <c:f>Sheet1!$Q$180:$Q$200</c:f>
              <c:numCache>
                <c:ptCount val="21"/>
                <c:pt idx="0">
                  <c:v>-0.011600000000000006</c:v>
                </c:pt>
                <c:pt idx="1">
                  <c:v>-0.010599999999999998</c:v>
                </c:pt>
                <c:pt idx="2">
                  <c:v>-0.021000000000000005</c:v>
                </c:pt>
                <c:pt idx="3">
                  <c:v>0.008500000000000008</c:v>
                </c:pt>
                <c:pt idx="4">
                  <c:v>0.0749</c:v>
                </c:pt>
                <c:pt idx="5">
                  <c:v>0.0844</c:v>
                </c:pt>
                <c:pt idx="6">
                  <c:v>0.052899999999999996</c:v>
                </c:pt>
                <c:pt idx="7">
                  <c:v>0.0633</c:v>
                </c:pt>
                <c:pt idx="8">
                  <c:v>0.043000000000000003</c:v>
                </c:pt>
                <c:pt idx="9">
                  <c:v>0.05700000000000001</c:v>
                </c:pt>
                <c:pt idx="10">
                  <c:v>0.022000000000000006</c:v>
                </c:pt>
                <c:pt idx="11">
                  <c:v>0.031700000000000006</c:v>
                </c:pt>
                <c:pt idx="12">
                  <c:v>0.0461</c:v>
                </c:pt>
                <c:pt idx="13">
                  <c:v>0.020000000000000004</c:v>
                </c:pt>
                <c:pt idx="14">
                  <c:v>0.0259</c:v>
                </c:pt>
                <c:pt idx="15">
                  <c:v>0.006200000000000001</c:v>
                </c:pt>
                <c:pt idx="16">
                  <c:v>0.0032000000000000015</c:v>
                </c:pt>
                <c:pt idx="17">
                  <c:v>0.015099999999999999</c:v>
                </c:pt>
                <c:pt idx="18">
                  <c:v>0.0332</c:v>
                </c:pt>
                <c:pt idx="19">
                  <c:v>0.019999999999999997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Sheet1!$R$179</c:f>
              <c:strCache>
                <c:ptCount val="1"/>
                <c:pt idx="0">
                  <c:v>Nominal Prime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Nominal Prime Rate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Nominal Federal Funds Rate Trend
Y = -0.0002x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- 0.0003x + 0.1245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0.7562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Sheet1!$O$180:$O$208</c:f>
              <c:numCache>
                <c:ptCount val="29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</c:numCache>
            </c:numRef>
          </c:cat>
          <c:val>
            <c:numRef>
              <c:f>Sheet1!$R$180:$R$208</c:f>
              <c:numCache>
                <c:ptCount val="29"/>
                <c:pt idx="0">
                  <c:v>0.0683</c:v>
                </c:pt>
                <c:pt idx="1">
                  <c:v>0.0905</c:v>
                </c:pt>
                <c:pt idx="2">
                  <c:v>0.1267</c:v>
                </c:pt>
                <c:pt idx="3">
                  <c:v>0.1526</c:v>
                </c:pt>
                <c:pt idx="4">
                  <c:v>0.1887</c:v>
                </c:pt>
                <c:pt idx="5">
                  <c:v>0.1485</c:v>
                </c:pt>
                <c:pt idx="6">
                  <c:v>0.1079</c:v>
                </c:pt>
                <c:pt idx="7">
                  <c:v>0.1204</c:v>
                </c:pt>
                <c:pt idx="8">
                  <c:v>0.0993</c:v>
                </c:pt>
                <c:pt idx="9">
                  <c:v>0.0833</c:v>
                </c:pt>
                <c:pt idx="10">
                  <c:v>0.0821</c:v>
                </c:pt>
                <c:pt idx="11">
                  <c:v>0.0932</c:v>
                </c:pt>
                <c:pt idx="12">
                  <c:v>0.1087</c:v>
                </c:pt>
                <c:pt idx="13">
                  <c:v>0.1001</c:v>
                </c:pt>
                <c:pt idx="14">
                  <c:v>0.0846</c:v>
                </c:pt>
                <c:pt idx="15">
                  <c:v>0.0625</c:v>
                </c:pt>
                <c:pt idx="16">
                  <c:v>0.06</c:v>
                </c:pt>
                <c:pt idx="17">
                  <c:v>0.0715</c:v>
                </c:pt>
                <c:pt idx="18">
                  <c:v>0.0883</c:v>
                </c:pt>
                <c:pt idx="19">
                  <c:v>0.0827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Sheet1!$S$179</c:f>
              <c:strCache>
                <c:ptCount val="1"/>
                <c:pt idx="0">
                  <c:v>Real Prime Rate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Sheet1!$O$180:$O$208</c:f>
              <c:numCache>
                <c:ptCount val="29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</c:numCache>
            </c:numRef>
          </c:cat>
          <c:val>
            <c:numRef>
              <c:f>Sheet1!$S$180:$S$208</c:f>
              <c:numCache>
                <c:ptCount val="29"/>
                <c:pt idx="0">
                  <c:v>0.0012999999999999956</c:v>
                </c:pt>
                <c:pt idx="1">
                  <c:v>0.0005000000000000004</c:v>
                </c:pt>
                <c:pt idx="2">
                  <c:v>-0.0063</c:v>
                </c:pt>
                <c:pt idx="3">
                  <c:v>0.027600000000000013</c:v>
                </c:pt>
                <c:pt idx="4">
                  <c:v>0.09970000000000001</c:v>
                </c:pt>
                <c:pt idx="5">
                  <c:v>0.11049999999999999</c:v>
                </c:pt>
                <c:pt idx="6">
                  <c:v>0.06989999999999999</c:v>
                </c:pt>
                <c:pt idx="7">
                  <c:v>0.0814</c:v>
                </c:pt>
                <c:pt idx="8">
                  <c:v>0.0613</c:v>
                </c:pt>
                <c:pt idx="9">
                  <c:v>0.0723</c:v>
                </c:pt>
                <c:pt idx="10">
                  <c:v>0.03810000000000001</c:v>
                </c:pt>
                <c:pt idx="11">
                  <c:v>0.04920000000000001</c:v>
                </c:pt>
                <c:pt idx="12">
                  <c:v>0.0627</c:v>
                </c:pt>
                <c:pt idx="13">
                  <c:v>0.039099999999999996</c:v>
                </c:pt>
                <c:pt idx="14">
                  <c:v>0.053599999999999995</c:v>
                </c:pt>
                <c:pt idx="15">
                  <c:v>0.0335</c:v>
                </c:pt>
                <c:pt idx="16">
                  <c:v>0.033</c:v>
                </c:pt>
                <c:pt idx="17">
                  <c:v>0.0445</c:v>
                </c:pt>
                <c:pt idx="18">
                  <c:v>0.0633</c:v>
                </c:pt>
                <c:pt idx="19">
                  <c:v>0.049699999999999994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6512682"/>
        <c:axId val="14396411"/>
      </c:line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4396411"/>
        <c:crosses val="autoZero"/>
        <c:auto val="0"/>
        <c:lblOffset val="100"/>
        <c:noMultiLvlLbl val="0"/>
      </c:catAx>
      <c:valAx>
        <c:axId val="14396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651268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85525"/>
          <c:w val="0.8655"/>
          <c:h val="0.066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0.94525</cdr:y>
    </cdr:from>
    <cdr:to>
      <cdr:x>0.472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00075" y="3552825"/>
          <a:ext cx="2914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Bureau of Labor Statistics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0.9585</cdr:y>
    </cdr:from>
    <cdr:to>
      <cdr:x>0.35575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561975" y="4724400"/>
          <a:ext cx="2143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Bureau of Labor Statistics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0.94425</cdr:y>
    </cdr:from>
    <cdr:to>
      <cdr:x>0.60225</cdr:x>
      <cdr:y>0.985</cdr:y>
    </cdr:to>
    <cdr:sp>
      <cdr:nvSpPr>
        <cdr:cNvPr id="1" name="Text 1"/>
        <cdr:cNvSpPr txBox="1">
          <a:spLocks noChangeArrowheads="1"/>
        </cdr:cNvSpPr>
      </cdr:nvSpPr>
      <cdr:spPr>
        <a:xfrm>
          <a:off x="542925" y="3752850"/>
          <a:ext cx="3790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Federal Reserve System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and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Bureau of Labor Statistics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84</xdr:row>
      <xdr:rowOff>57150</xdr:rowOff>
    </xdr:from>
    <xdr:to>
      <xdr:col>9</xdr:col>
      <xdr:colOff>238125</xdr:colOff>
      <xdr:row>107</xdr:row>
      <xdr:rowOff>95250</xdr:rowOff>
    </xdr:to>
    <xdr:graphicFrame>
      <xdr:nvGraphicFramePr>
        <xdr:cNvPr id="1" name="Chart 1"/>
        <xdr:cNvGraphicFramePr/>
      </xdr:nvGraphicFramePr>
      <xdr:xfrm>
        <a:off x="542925" y="10696575"/>
        <a:ext cx="74580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147</xdr:row>
      <xdr:rowOff>9525</xdr:rowOff>
    </xdr:from>
    <xdr:to>
      <xdr:col>10</xdr:col>
      <xdr:colOff>0</xdr:colOff>
      <xdr:row>171</xdr:row>
      <xdr:rowOff>142875</xdr:rowOff>
    </xdr:to>
    <xdr:graphicFrame>
      <xdr:nvGraphicFramePr>
        <xdr:cNvPr id="2" name="Chart 2"/>
        <xdr:cNvGraphicFramePr/>
      </xdr:nvGraphicFramePr>
      <xdr:xfrm>
        <a:off x="628650" y="21183600"/>
        <a:ext cx="761047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212</xdr:row>
      <xdr:rowOff>9525</xdr:rowOff>
    </xdr:from>
    <xdr:to>
      <xdr:col>9</xdr:col>
      <xdr:colOff>76200</xdr:colOff>
      <xdr:row>238</xdr:row>
      <xdr:rowOff>28575</xdr:rowOff>
    </xdr:to>
    <xdr:graphicFrame>
      <xdr:nvGraphicFramePr>
        <xdr:cNvPr id="3" name="Chart 3"/>
        <xdr:cNvGraphicFramePr/>
      </xdr:nvGraphicFramePr>
      <xdr:xfrm>
        <a:off x="628650" y="32499300"/>
        <a:ext cx="72104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2"/>
  <sheetViews>
    <sheetView tabSelected="1" workbookViewId="0" topLeftCell="A1">
      <selection activeCell="B2" sqref="B2"/>
    </sheetView>
  </sheetViews>
  <sheetFormatPr defaultColWidth="11.421875" defaultRowHeight="12"/>
  <cols>
    <col min="1" max="1" width="8.57421875" style="1" customWidth="1"/>
    <col min="2" max="2" width="9.00390625" style="1" customWidth="1"/>
    <col min="3" max="3" width="11.00390625" style="1" customWidth="1"/>
    <col min="4" max="4" width="14.00390625" style="1" customWidth="1"/>
    <col min="5" max="5" width="15.421875" style="1" customWidth="1"/>
    <col min="6" max="6" width="18.140625" style="1" customWidth="1"/>
    <col min="7" max="7" width="16.140625" style="1" customWidth="1"/>
    <col min="8" max="8" width="13.140625" style="1" customWidth="1"/>
    <col min="9" max="9" width="11.00390625" style="1" customWidth="1"/>
    <col min="10" max="10" width="7.140625" style="1" customWidth="1"/>
    <col min="11" max="11" width="5.00390625" style="1" customWidth="1"/>
    <col min="12" max="12" width="4.57421875" style="1" customWidth="1"/>
    <col min="13" max="16384" width="11.00390625" style="1" customWidth="1"/>
  </cols>
  <sheetData>
    <row r="1" ht="15" thickBot="1">
      <c r="K1" s="2"/>
    </row>
    <row r="2" spans="2:9" ht="15" thickBot="1">
      <c r="B2" s="3"/>
      <c r="C2" s="38" t="s">
        <v>1</v>
      </c>
      <c r="D2" s="39"/>
      <c r="E2" s="40"/>
      <c r="F2" s="39"/>
      <c r="G2" s="39"/>
      <c r="H2" s="39"/>
      <c r="I2" s="41"/>
    </row>
    <row r="3" spans="2:10" ht="13.5">
      <c r="B3" s="4" t="s">
        <v>61</v>
      </c>
      <c r="J3" s="2" t="s">
        <v>0</v>
      </c>
    </row>
    <row r="4" ht="13.5">
      <c r="B4" s="1" t="s">
        <v>2</v>
      </c>
    </row>
    <row r="5" ht="13.5">
      <c r="B5" s="1" t="s">
        <v>3</v>
      </c>
    </row>
    <row r="6" ht="13.5">
      <c r="B6" s="1" t="s">
        <v>4</v>
      </c>
    </row>
    <row r="7" ht="13.5">
      <c r="B7" s="1" t="s">
        <v>5</v>
      </c>
    </row>
    <row r="8" ht="13.5">
      <c r="B8" s="1" t="s">
        <v>6</v>
      </c>
    </row>
    <row r="9" ht="13.5">
      <c r="B9" s="1" t="s">
        <v>7</v>
      </c>
    </row>
    <row r="10" ht="13.5">
      <c r="B10" s="1" t="s">
        <v>8</v>
      </c>
    </row>
    <row r="11" ht="15" thickBot="1"/>
    <row r="12" spans="4:9" ht="15" thickBot="1">
      <c r="D12" s="42"/>
      <c r="E12" s="43"/>
      <c r="F12" s="44" t="s">
        <v>9</v>
      </c>
      <c r="G12" s="43"/>
      <c r="H12" s="45"/>
      <c r="I12" s="3"/>
    </row>
    <row r="13" spans="4:10" ht="13.5">
      <c r="D13" s="3"/>
      <c r="E13" s="34" t="s">
        <v>10</v>
      </c>
      <c r="F13" s="34" t="s">
        <v>10</v>
      </c>
      <c r="G13" s="34" t="s">
        <v>11</v>
      </c>
      <c r="H13" s="3"/>
      <c r="I13" s="3"/>
      <c r="J13" s="3"/>
    </row>
    <row r="14" spans="5:7" ht="15" thickBot="1">
      <c r="E14" s="35" t="s">
        <v>12</v>
      </c>
      <c r="F14" s="35" t="s">
        <v>13</v>
      </c>
      <c r="G14" s="35" t="s">
        <v>14</v>
      </c>
    </row>
    <row r="15" spans="4:7" s="46" customFormat="1" ht="9">
      <c r="D15" s="47">
        <v>1950</v>
      </c>
      <c r="E15" s="48">
        <f aca="true" t="shared" si="0" ref="E15:E61">G15/$G$15</f>
        <v>1</v>
      </c>
      <c r="F15" s="48">
        <f aca="true" t="shared" si="1" ref="F15:F61">G15/$G$61</f>
        <v>6.506269592476489</v>
      </c>
      <c r="G15" s="49">
        <v>4.151</v>
      </c>
    </row>
    <row r="16" spans="4:7" s="46" customFormat="1" ht="9">
      <c r="D16" s="47">
        <v>1951</v>
      </c>
      <c r="E16" s="50">
        <f t="shared" si="0"/>
        <v>0.9265237292218743</v>
      </c>
      <c r="F16" s="50">
        <f t="shared" si="1"/>
        <v>6.028213166144201</v>
      </c>
      <c r="G16" s="51">
        <v>3.846</v>
      </c>
    </row>
    <row r="17" spans="4:7" s="46" customFormat="1" ht="9">
      <c r="D17" s="47">
        <v>1952</v>
      </c>
      <c r="E17" s="50">
        <f t="shared" si="0"/>
        <v>0.9070103589496508</v>
      </c>
      <c r="F17" s="50">
        <f t="shared" si="1"/>
        <v>5.901253918495298</v>
      </c>
      <c r="G17" s="51">
        <v>3.765</v>
      </c>
    </row>
    <row r="18" spans="4:7" s="46" customFormat="1" ht="9">
      <c r="D18" s="47">
        <v>1953</v>
      </c>
      <c r="E18" s="50">
        <f t="shared" si="0"/>
        <v>0.899783184774753</v>
      </c>
      <c r="F18" s="50">
        <f t="shared" si="1"/>
        <v>5.85423197492163</v>
      </c>
      <c r="G18" s="51">
        <v>3.735</v>
      </c>
    </row>
    <row r="19" spans="4:7" s="46" customFormat="1" ht="9">
      <c r="D19" s="47">
        <v>1954</v>
      </c>
      <c r="E19" s="50">
        <f t="shared" si="0"/>
        <v>0.8954468802698146</v>
      </c>
      <c r="F19" s="50">
        <f t="shared" si="1"/>
        <v>5.826018808777429</v>
      </c>
      <c r="G19" s="51">
        <v>3.717</v>
      </c>
    </row>
    <row r="20" spans="4:7" s="46" customFormat="1" ht="9">
      <c r="D20" s="47">
        <v>1955</v>
      </c>
      <c r="E20" s="50">
        <f t="shared" si="0"/>
        <v>0.8990604673572634</v>
      </c>
      <c r="F20" s="50">
        <f t="shared" si="1"/>
        <v>5.849529780564263</v>
      </c>
      <c r="G20" s="51">
        <v>3.732</v>
      </c>
    </row>
    <row r="21" spans="4:7" s="46" customFormat="1" ht="9">
      <c r="D21" s="47">
        <v>1956</v>
      </c>
      <c r="E21" s="50">
        <f t="shared" si="0"/>
        <v>0.8860515538424476</v>
      </c>
      <c r="F21" s="50">
        <f t="shared" si="1"/>
        <v>5.764890282131661</v>
      </c>
      <c r="G21" s="51">
        <v>3.678</v>
      </c>
    </row>
    <row r="22" spans="4:7" s="46" customFormat="1" ht="9">
      <c r="D22" s="47">
        <v>1957</v>
      </c>
      <c r="E22" s="50">
        <f t="shared" si="0"/>
        <v>0.8549747048903878</v>
      </c>
      <c r="F22" s="50">
        <f t="shared" si="1"/>
        <v>5.56269592476489</v>
      </c>
      <c r="G22" s="51">
        <v>3.549</v>
      </c>
    </row>
    <row r="23" spans="4:7" s="46" customFormat="1" ht="9">
      <c r="D23" s="47">
        <v>1958</v>
      </c>
      <c r="E23" s="50">
        <f t="shared" si="0"/>
        <v>0.8328113707540352</v>
      </c>
      <c r="F23" s="50">
        <f t="shared" si="1"/>
        <v>5.418495297805642</v>
      </c>
      <c r="G23" s="51">
        <v>3.457</v>
      </c>
    </row>
    <row r="24" spans="4:7" s="46" customFormat="1" ht="9">
      <c r="D24" s="47">
        <v>1959</v>
      </c>
      <c r="E24" s="50">
        <f t="shared" si="0"/>
        <v>0.8255841965791376</v>
      </c>
      <c r="F24" s="50">
        <f t="shared" si="1"/>
        <v>5.371473354231975</v>
      </c>
      <c r="G24" s="51">
        <v>3.427</v>
      </c>
    </row>
    <row r="25" spans="4:7" s="46" customFormat="1" ht="9">
      <c r="D25" s="47">
        <v>1960</v>
      </c>
      <c r="E25" s="50">
        <f t="shared" si="0"/>
        <v>0.8125752830643219</v>
      </c>
      <c r="F25" s="50">
        <f t="shared" si="1"/>
        <v>5.286833855799373</v>
      </c>
      <c r="G25" s="51">
        <v>3.373</v>
      </c>
    </row>
    <row r="26" spans="4:7" s="46" customFormat="1" ht="9">
      <c r="D26" s="47">
        <v>1961</v>
      </c>
      <c r="E26" s="50">
        <f t="shared" si="0"/>
        <v>0.8046253914719345</v>
      </c>
      <c r="F26" s="50">
        <f t="shared" si="1"/>
        <v>5.235109717868339</v>
      </c>
      <c r="G26" s="51">
        <v>3.34</v>
      </c>
    </row>
    <row r="27" spans="4:7" s="46" customFormat="1" ht="9">
      <c r="D27" s="47">
        <v>1962</v>
      </c>
      <c r="E27" s="50">
        <f t="shared" si="0"/>
        <v>0.7959527824620574</v>
      </c>
      <c r="F27" s="50">
        <f t="shared" si="1"/>
        <v>5.178683385579937</v>
      </c>
      <c r="G27" s="51">
        <v>3.304</v>
      </c>
    </row>
    <row r="28" spans="4:7" s="46" customFormat="1" ht="9">
      <c r="D28" s="47">
        <v>1963</v>
      </c>
      <c r="E28" s="50">
        <f t="shared" si="0"/>
        <v>0.7865574560346905</v>
      </c>
      <c r="F28" s="50">
        <f t="shared" si="1"/>
        <v>5.117554858934169</v>
      </c>
      <c r="G28" s="51">
        <v>3.265</v>
      </c>
    </row>
    <row r="29" spans="4:7" s="46" customFormat="1" ht="9">
      <c r="D29" s="47">
        <v>1964</v>
      </c>
      <c r="E29" s="50">
        <f t="shared" si="0"/>
        <v>0.7757166947723441</v>
      </c>
      <c r="F29" s="50">
        <f t="shared" si="1"/>
        <v>5.047021943573668</v>
      </c>
      <c r="G29" s="51">
        <v>3.22</v>
      </c>
    </row>
    <row r="30" spans="4:7" s="46" customFormat="1" ht="9">
      <c r="D30" s="47">
        <v>1965</v>
      </c>
      <c r="E30" s="50">
        <f t="shared" si="0"/>
        <v>0.7627077812575284</v>
      </c>
      <c r="F30" s="50">
        <f t="shared" si="1"/>
        <v>4.962382445141065</v>
      </c>
      <c r="G30" s="51">
        <v>3.166</v>
      </c>
    </row>
    <row r="31" spans="4:7" s="46" customFormat="1" ht="9">
      <c r="D31" s="47">
        <v>1966</v>
      </c>
      <c r="E31" s="50">
        <f t="shared" si="0"/>
        <v>0.7419898819561552</v>
      </c>
      <c r="F31" s="50">
        <f t="shared" si="1"/>
        <v>4.827586206896552</v>
      </c>
      <c r="G31" s="51">
        <v>3.08</v>
      </c>
    </row>
    <row r="32" spans="4:7" s="46" customFormat="1" ht="9">
      <c r="D32" s="47">
        <v>1967</v>
      </c>
      <c r="E32" s="50">
        <f t="shared" si="0"/>
        <v>0.7210310768489521</v>
      </c>
      <c r="F32" s="50">
        <f t="shared" si="1"/>
        <v>4.691222570532915</v>
      </c>
      <c r="G32" s="51">
        <v>2.993</v>
      </c>
    </row>
    <row r="33" spans="4:7" s="46" customFormat="1" ht="9">
      <c r="D33" s="47">
        <v>1968</v>
      </c>
      <c r="E33" s="50">
        <f t="shared" si="0"/>
        <v>0.6921223801493617</v>
      </c>
      <c r="F33" s="50">
        <f t="shared" si="1"/>
        <v>4.503134796238244</v>
      </c>
      <c r="G33" s="51">
        <v>2.873</v>
      </c>
    </row>
    <row r="34" spans="4:7" s="46" customFormat="1" ht="9">
      <c r="D34" s="47">
        <v>1969</v>
      </c>
      <c r="E34" s="50">
        <f t="shared" si="0"/>
        <v>0.6567092266923633</v>
      </c>
      <c r="F34" s="50">
        <f t="shared" si="1"/>
        <v>4.2727272727272725</v>
      </c>
      <c r="G34" s="51">
        <v>2.726</v>
      </c>
    </row>
    <row r="35" spans="4:7" s="46" customFormat="1" ht="9">
      <c r="D35" s="47">
        <v>1970</v>
      </c>
      <c r="E35" s="50">
        <f t="shared" si="0"/>
        <v>0.6200915442062154</v>
      </c>
      <c r="F35" s="50">
        <f t="shared" si="1"/>
        <v>4.0344827586206895</v>
      </c>
      <c r="G35" s="51">
        <v>2.574</v>
      </c>
    </row>
    <row r="36" spans="4:7" s="46" customFormat="1" ht="9">
      <c r="D36" s="47">
        <v>1971</v>
      </c>
      <c r="E36" s="50">
        <f t="shared" si="0"/>
        <v>0.5940737171765841</v>
      </c>
      <c r="F36" s="50">
        <f t="shared" si="1"/>
        <v>3.865203761755486</v>
      </c>
      <c r="G36" s="51">
        <v>2.466</v>
      </c>
    </row>
    <row r="37" spans="4:7" s="46" customFormat="1" ht="9">
      <c r="D37" s="47">
        <v>1972</v>
      </c>
      <c r="E37" s="50">
        <f t="shared" si="0"/>
        <v>0.5760057817393399</v>
      </c>
      <c r="F37" s="50">
        <f t="shared" si="1"/>
        <v>3.7476489028213167</v>
      </c>
      <c r="G37" s="51">
        <v>2.391</v>
      </c>
    </row>
    <row r="38" spans="4:7" s="46" customFormat="1" ht="9">
      <c r="D38" s="47">
        <v>1973</v>
      </c>
      <c r="E38" s="50">
        <f t="shared" si="0"/>
        <v>0.5422789689231511</v>
      </c>
      <c r="F38" s="50">
        <f t="shared" si="1"/>
        <v>3.5282131661442</v>
      </c>
      <c r="G38" s="51">
        <v>2.251</v>
      </c>
    </row>
    <row r="39" spans="4:7" s="46" customFormat="1" ht="9">
      <c r="D39" s="47">
        <v>1974</v>
      </c>
      <c r="E39" s="50">
        <f t="shared" si="0"/>
        <v>0.4887978800289087</v>
      </c>
      <c r="F39" s="50">
        <f t="shared" si="1"/>
        <v>3.1802507836990594</v>
      </c>
      <c r="G39" s="51">
        <v>2.029</v>
      </c>
    </row>
    <row r="40" spans="4:7" s="46" customFormat="1" ht="9">
      <c r="D40" s="47">
        <v>1975</v>
      </c>
      <c r="E40" s="50">
        <f t="shared" si="0"/>
        <v>0.44784389303782224</v>
      </c>
      <c r="F40" s="50">
        <f t="shared" si="1"/>
        <v>2.913793103448276</v>
      </c>
      <c r="G40" s="51">
        <v>1.859</v>
      </c>
    </row>
    <row r="41" spans="4:7" s="46" customFormat="1" ht="9">
      <c r="D41" s="47">
        <v>1976</v>
      </c>
      <c r="E41" s="50">
        <f t="shared" si="0"/>
        <v>0.42327150084317033</v>
      </c>
      <c r="F41" s="50">
        <f t="shared" si="1"/>
        <v>2.7539184952978055</v>
      </c>
      <c r="G41" s="51">
        <v>1.757</v>
      </c>
    </row>
    <row r="42" spans="4:7" s="46" customFormat="1" ht="9">
      <c r="D42" s="47">
        <v>1977</v>
      </c>
      <c r="E42" s="50">
        <f t="shared" si="0"/>
        <v>0.39725367381353893</v>
      </c>
      <c r="F42" s="50">
        <f t="shared" si="1"/>
        <v>2.584639498432602</v>
      </c>
      <c r="G42" s="51">
        <v>1.649</v>
      </c>
    </row>
    <row r="43" spans="4:7" s="46" customFormat="1" ht="9">
      <c r="D43" s="47">
        <v>1978</v>
      </c>
      <c r="E43" s="50">
        <f t="shared" si="0"/>
        <v>0.36906769453143823</v>
      </c>
      <c r="F43" s="50">
        <f t="shared" si="1"/>
        <v>2.4012539184952977</v>
      </c>
      <c r="G43" s="51">
        <v>1.532</v>
      </c>
    </row>
    <row r="44" spans="4:7" s="46" customFormat="1" ht="9">
      <c r="D44" s="47">
        <v>1979</v>
      </c>
      <c r="E44" s="50">
        <f t="shared" si="0"/>
        <v>0.3324500120452903</v>
      </c>
      <c r="F44" s="50">
        <f t="shared" si="1"/>
        <v>2.1630094043887147</v>
      </c>
      <c r="G44" s="51">
        <v>1.38</v>
      </c>
    </row>
    <row r="45" spans="4:7" s="46" customFormat="1" ht="9">
      <c r="D45" s="47">
        <v>1980</v>
      </c>
      <c r="E45" s="50">
        <f t="shared" si="0"/>
        <v>0.29270055408335344</v>
      </c>
      <c r="F45" s="50">
        <f t="shared" si="1"/>
        <v>1.9043887147335423</v>
      </c>
      <c r="G45" s="51">
        <v>1.215</v>
      </c>
    </row>
    <row r="46" spans="4:7" s="46" customFormat="1" ht="9">
      <c r="D46" s="47">
        <v>1981</v>
      </c>
      <c r="E46" s="50">
        <f t="shared" si="0"/>
        <v>0.26451457480125273</v>
      </c>
      <c r="F46" s="50">
        <f t="shared" si="1"/>
        <v>1.7210031347962385</v>
      </c>
      <c r="G46" s="51">
        <v>1.098</v>
      </c>
    </row>
    <row r="47" spans="4:7" s="46" customFormat="1" ht="9">
      <c r="D47" s="47">
        <v>1982</v>
      </c>
      <c r="E47" s="50">
        <f t="shared" si="0"/>
        <v>0.2493375090339677</v>
      </c>
      <c r="F47" s="50">
        <f t="shared" si="1"/>
        <v>1.622257053291536</v>
      </c>
      <c r="G47" s="51">
        <v>1.035</v>
      </c>
    </row>
    <row r="48" spans="4:7" s="46" customFormat="1" ht="9">
      <c r="D48" s="47">
        <v>1983</v>
      </c>
      <c r="E48" s="50">
        <f t="shared" si="0"/>
        <v>0.24162852324741024</v>
      </c>
      <c r="F48" s="50">
        <f t="shared" si="1"/>
        <v>1.5721003134796236</v>
      </c>
      <c r="G48" s="51">
        <v>1.003</v>
      </c>
    </row>
    <row r="49" spans="4:7" s="46" customFormat="1" ht="9">
      <c r="D49" s="47">
        <v>1984</v>
      </c>
      <c r="E49" s="50">
        <f t="shared" si="0"/>
        <v>0.2315104794025536</v>
      </c>
      <c r="F49" s="50">
        <f t="shared" si="1"/>
        <v>1.5062695924764888</v>
      </c>
      <c r="G49" s="51">
        <v>0.961</v>
      </c>
    </row>
    <row r="50" spans="4:7" s="46" customFormat="1" ht="9">
      <c r="D50" s="47">
        <v>1985</v>
      </c>
      <c r="E50" s="50">
        <f t="shared" si="0"/>
        <v>0.22356058781016624</v>
      </c>
      <c r="F50" s="50">
        <f t="shared" si="1"/>
        <v>1.4545454545454546</v>
      </c>
      <c r="G50" s="51">
        <v>0.928</v>
      </c>
    </row>
    <row r="51" spans="4:7" s="46" customFormat="1" ht="9">
      <c r="D51" s="47">
        <v>1986</v>
      </c>
      <c r="E51" s="50">
        <f t="shared" si="0"/>
        <v>0.21994700072271745</v>
      </c>
      <c r="F51" s="50">
        <f t="shared" si="1"/>
        <v>1.4310344827586208</v>
      </c>
      <c r="G51" s="51">
        <v>0.913</v>
      </c>
    </row>
    <row r="52" spans="4:7" s="46" customFormat="1" ht="9">
      <c r="D52" s="47">
        <v>1987</v>
      </c>
      <c r="E52" s="50">
        <f t="shared" si="0"/>
        <v>0.21199710913033004</v>
      </c>
      <c r="F52" s="50">
        <f t="shared" si="1"/>
        <v>1.3793103448275863</v>
      </c>
      <c r="G52" s="51">
        <v>0.88</v>
      </c>
    </row>
    <row r="53" spans="4:7" s="46" customFormat="1" ht="9">
      <c r="D53" s="47">
        <v>1988</v>
      </c>
      <c r="E53" s="50">
        <f t="shared" si="0"/>
        <v>0.20380631173211275</v>
      </c>
      <c r="F53" s="50">
        <f t="shared" si="1"/>
        <v>1.3260188087774294</v>
      </c>
      <c r="G53" s="51">
        <v>0.846</v>
      </c>
    </row>
    <row r="54" spans="4:7" s="46" customFormat="1" ht="9">
      <c r="D54" s="47">
        <v>1989</v>
      </c>
      <c r="E54" s="50">
        <f t="shared" si="0"/>
        <v>0.19441098530474588</v>
      </c>
      <c r="F54" s="50">
        <f t="shared" si="1"/>
        <v>1.2648902821316614</v>
      </c>
      <c r="G54" s="51">
        <v>0.807</v>
      </c>
    </row>
    <row r="55" spans="4:7" s="46" customFormat="1" ht="9">
      <c r="D55" s="47">
        <v>1990</v>
      </c>
      <c r="E55" s="50">
        <f t="shared" si="0"/>
        <v>0.18453384726571911</v>
      </c>
      <c r="F55" s="50">
        <f t="shared" si="1"/>
        <v>1.2006269592476488</v>
      </c>
      <c r="G55" s="51">
        <v>0.766</v>
      </c>
    </row>
    <row r="56" spans="4:7" s="46" customFormat="1" ht="9">
      <c r="D56" s="47">
        <v>1991</v>
      </c>
      <c r="E56" s="50">
        <f t="shared" si="0"/>
        <v>0.17682486147916165</v>
      </c>
      <c r="F56" s="50">
        <f t="shared" si="1"/>
        <v>1.1504702194357366</v>
      </c>
      <c r="G56" s="51">
        <v>0.734</v>
      </c>
    </row>
    <row r="57" spans="4:7" s="46" customFormat="1" ht="9">
      <c r="D57" s="47">
        <v>1992</v>
      </c>
      <c r="E57" s="50">
        <f t="shared" si="0"/>
        <v>0.17176583955673333</v>
      </c>
      <c r="F57" s="50">
        <f t="shared" si="1"/>
        <v>1.1175548589341693</v>
      </c>
      <c r="G57" s="51">
        <v>0.713</v>
      </c>
    </row>
    <row r="58" spans="4:7" s="46" customFormat="1" ht="9">
      <c r="D58" s="47">
        <v>1993</v>
      </c>
      <c r="E58" s="50">
        <f t="shared" si="0"/>
        <v>0.16670681763430498</v>
      </c>
      <c r="F58" s="50">
        <f t="shared" si="1"/>
        <v>1.0846394984326018</v>
      </c>
      <c r="G58" s="51">
        <v>0.692</v>
      </c>
    </row>
    <row r="59" spans="4:7" s="46" customFormat="1" ht="9">
      <c r="D59" s="47">
        <v>1994</v>
      </c>
      <c r="E59" s="50">
        <f t="shared" si="0"/>
        <v>0.16261141893519634</v>
      </c>
      <c r="F59" s="50">
        <f t="shared" si="1"/>
        <v>1.0579937304075235</v>
      </c>
      <c r="G59" s="51">
        <v>0.675</v>
      </c>
    </row>
    <row r="60" spans="4:7" s="46" customFormat="1" ht="9">
      <c r="D60" s="47">
        <v>1995</v>
      </c>
      <c r="E60" s="50">
        <f t="shared" si="0"/>
        <v>0.15803420862442785</v>
      </c>
      <c r="F60" s="50">
        <f t="shared" si="1"/>
        <v>1.0282131661442007</v>
      </c>
      <c r="G60" s="51">
        <v>0.656</v>
      </c>
    </row>
    <row r="61" spans="4:7" s="46" customFormat="1" ht="9">
      <c r="D61" s="47">
        <v>1996</v>
      </c>
      <c r="E61" s="50">
        <f t="shared" si="0"/>
        <v>0.1536979041194893</v>
      </c>
      <c r="F61" s="50">
        <f t="shared" si="1"/>
        <v>1</v>
      </c>
      <c r="G61" s="51">
        <v>0.638</v>
      </c>
    </row>
    <row r="62" spans="4:7" s="46" customFormat="1" ht="9">
      <c r="D62" s="46">
        <v>1997</v>
      </c>
      <c r="E62" s="52"/>
      <c r="F62" s="53"/>
      <c r="G62" s="53"/>
    </row>
    <row r="63" spans="4:7" s="46" customFormat="1" ht="9">
      <c r="D63" s="46">
        <v>1998</v>
      </c>
      <c r="E63" s="52"/>
      <c r="F63" s="53"/>
      <c r="G63" s="53"/>
    </row>
    <row r="64" spans="4:7" s="46" customFormat="1" ht="9">
      <c r="D64" s="46">
        <v>1999</v>
      </c>
      <c r="E64" s="52"/>
      <c r="F64" s="53"/>
      <c r="G64" s="53"/>
    </row>
    <row r="65" spans="4:7" s="46" customFormat="1" ht="9">
      <c r="D65" s="46">
        <v>2000</v>
      </c>
      <c r="E65" s="52"/>
      <c r="F65" s="53"/>
      <c r="G65" s="53"/>
    </row>
    <row r="66" spans="4:7" s="46" customFormat="1" ht="9">
      <c r="D66" s="46">
        <v>2001</v>
      </c>
      <c r="E66" s="52"/>
      <c r="F66" s="53"/>
      <c r="G66" s="53"/>
    </row>
    <row r="67" spans="4:7" s="46" customFormat="1" ht="9">
      <c r="D67" s="46">
        <v>2002</v>
      </c>
      <c r="E67" s="52"/>
      <c r="F67" s="53"/>
      <c r="G67" s="53"/>
    </row>
    <row r="68" spans="4:7" s="46" customFormat="1" ht="9">
      <c r="D68" s="46">
        <v>2003</v>
      </c>
      <c r="E68" s="52"/>
      <c r="F68" s="53"/>
      <c r="G68" s="53"/>
    </row>
    <row r="69" spans="4:7" s="46" customFormat="1" ht="9">
      <c r="D69" s="46">
        <v>2004</v>
      </c>
      <c r="E69" s="52"/>
      <c r="F69" s="53"/>
      <c r="G69" s="53"/>
    </row>
    <row r="70" spans="4:7" s="46" customFormat="1" ht="9">
      <c r="D70" s="46">
        <v>2005</v>
      </c>
      <c r="E70" s="52"/>
      <c r="F70" s="53"/>
      <c r="G70" s="53"/>
    </row>
    <row r="71" spans="4:7" s="46" customFormat="1" ht="9">
      <c r="D71" s="46">
        <v>2006</v>
      </c>
      <c r="E71" s="52"/>
      <c r="F71" s="53"/>
      <c r="G71" s="53"/>
    </row>
    <row r="72" spans="4:7" s="46" customFormat="1" ht="9">
      <c r="D72" s="46">
        <v>2007</v>
      </c>
      <c r="E72" s="52"/>
      <c r="F72" s="53"/>
      <c r="G72" s="53"/>
    </row>
    <row r="73" spans="4:7" s="46" customFormat="1" ht="9">
      <c r="D73" s="46">
        <v>2008</v>
      </c>
      <c r="E73" s="52"/>
      <c r="F73" s="53"/>
      <c r="G73" s="53"/>
    </row>
    <row r="74" spans="4:7" s="46" customFormat="1" ht="9">
      <c r="D74" s="46">
        <v>2009</v>
      </c>
      <c r="E74" s="52"/>
      <c r="F74" s="53"/>
      <c r="G74" s="53"/>
    </row>
    <row r="75" spans="4:7" s="46" customFormat="1" ht="9">
      <c r="D75" s="46">
        <v>2010</v>
      </c>
      <c r="E75" s="52"/>
      <c r="F75" s="53"/>
      <c r="G75" s="53"/>
    </row>
    <row r="76" spans="4:7" s="46" customFormat="1" ht="9">
      <c r="D76" s="46">
        <v>2011</v>
      </c>
      <c r="E76" s="52"/>
      <c r="F76" s="53"/>
      <c r="G76" s="53"/>
    </row>
    <row r="77" spans="4:7" s="46" customFormat="1" ht="9">
      <c r="D77" s="46">
        <v>2012</v>
      </c>
      <c r="E77" s="52"/>
      <c r="F77" s="53"/>
      <c r="G77" s="53"/>
    </row>
    <row r="78" spans="4:7" s="46" customFormat="1" ht="9">
      <c r="D78" s="46">
        <v>2013</v>
      </c>
      <c r="E78" s="52"/>
      <c r="F78" s="53"/>
      <c r="G78" s="53"/>
    </row>
    <row r="79" spans="4:7" s="46" customFormat="1" ht="9">
      <c r="D79" s="46">
        <v>2014</v>
      </c>
      <c r="E79" s="52"/>
      <c r="F79" s="53"/>
      <c r="G79" s="53"/>
    </row>
    <row r="80" spans="4:7" s="46" customFormat="1" ht="9">
      <c r="D80" s="46">
        <v>2015</v>
      </c>
      <c r="E80" s="52"/>
      <c r="F80" s="53"/>
      <c r="G80" s="53"/>
    </row>
    <row r="81" spans="4:7" s="46" customFormat="1" ht="9.75" thickBot="1">
      <c r="D81" s="46">
        <v>2016</v>
      </c>
      <c r="E81" s="54"/>
      <c r="F81" s="55"/>
      <c r="G81" s="55"/>
    </row>
    <row r="82" s="4" customFormat="1" ht="12"/>
    <row r="83" s="4" customFormat="1" ht="12"/>
    <row r="84" s="4" customFormat="1" ht="13.5">
      <c r="F84" s="56" t="s">
        <v>62</v>
      </c>
    </row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ht="13.5">
      <c r="B109" s="1" t="s">
        <v>15</v>
      </c>
    </row>
    <row r="110" ht="13.5">
      <c r="B110" s="1" t="s">
        <v>16</v>
      </c>
    </row>
    <row r="111" ht="13.5">
      <c r="B111" s="1" t="s">
        <v>17</v>
      </c>
    </row>
    <row r="112" ht="13.5">
      <c r="B112" s="1" t="s">
        <v>18</v>
      </c>
    </row>
    <row r="113" s="4" customFormat="1" ht="13.5">
      <c r="B113" s="1" t="s">
        <v>19</v>
      </c>
    </row>
    <row r="114" s="4" customFormat="1" ht="13.5">
      <c r="B114" s="1" t="s">
        <v>20</v>
      </c>
    </row>
    <row r="115" s="4" customFormat="1" ht="13.5">
      <c r="B115" s="1" t="s">
        <v>21</v>
      </c>
    </row>
    <row r="116" s="4" customFormat="1" ht="13.5">
      <c r="B116" s="1" t="s">
        <v>22</v>
      </c>
    </row>
    <row r="117" s="4" customFormat="1" ht="13.5">
      <c r="B117" s="1" t="s">
        <v>23</v>
      </c>
    </row>
    <row r="118" s="4" customFormat="1" ht="13.5">
      <c r="B118" s="1" t="s">
        <v>24</v>
      </c>
    </row>
    <row r="119" s="4" customFormat="1" ht="13.5">
      <c r="B119" s="1" t="s">
        <v>25</v>
      </c>
    </row>
    <row r="120" s="4" customFormat="1" ht="13.5">
      <c r="B120" s="1" t="s">
        <v>26</v>
      </c>
    </row>
    <row r="121" ht="13.5">
      <c r="B121" s="1" t="s">
        <v>27</v>
      </c>
    </row>
    <row r="122" ht="13.5">
      <c r="B122" s="1" t="s">
        <v>28</v>
      </c>
    </row>
    <row r="123" ht="13.5">
      <c r="B123" s="1" t="s">
        <v>29</v>
      </c>
    </row>
    <row r="124" ht="13.5">
      <c r="B124" s="1" t="s">
        <v>30</v>
      </c>
    </row>
    <row r="126" ht="13.5">
      <c r="B126" s="1" t="s">
        <v>31</v>
      </c>
    </row>
    <row r="127" ht="13.5">
      <c r="B127" s="1" t="s">
        <v>32</v>
      </c>
    </row>
    <row r="128" ht="15" thickBot="1"/>
    <row r="129" spans="5:7" ht="15" thickBot="1">
      <c r="E129" s="9" t="s">
        <v>33</v>
      </c>
      <c r="F129" s="9" t="s">
        <v>34</v>
      </c>
      <c r="G129" s="9" t="s">
        <v>35</v>
      </c>
    </row>
    <row r="130" spans="4:7" ht="13.5">
      <c r="D130" s="6" t="s">
        <v>36</v>
      </c>
      <c r="E130" s="10">
        <v>0.413</v>
      </c>
      <c r="F130" s="11">
        <v>500</v>
      </c>
      <c r="G130" s="11">
        <v>525</v>
      </c>
    </row>
    <row r="131" spans="4:7" ht="13.5">
      <c r="D131" s="6" t="s">
        <v>37</v>
      </c>
      <c r="E131" s="12">
        <v>0.173</v>
      </c>
      <c r="F131" s="13">
        <v>250</v>
      </c>
      <c r="G131" s="13">
        <v>253</v>
      </c>
    </row>
    <row r="132" spans="4:7" ht="13.5">
      <c r="D132" s="6" t="s">
        <v>38</v>
      </c>
      <c r="E132" s="14">
        <v>0.17</v>
      </c>
      <c r="F132" s="13">
        <v>100</v>
      </c>
      <c r="G132" s="13">
        <v>95</v>
      </c>
    </row>
    <row r="133" spans="4:7" ht="13.5">
      <c r="D133" s="6" t="s">
        <v>39</v>
      </c>
      <c r="E133" s="12">
        <v>0.074</v>
      </c>
      <c r="F133" s="13">
        <v>48</v>
      </c>
      <c r="G133" s="13">
        <v>51</v>
      </c>
    </row>
    <row r="134" spans="4:7" ht="13.5">
      <c r="D134" s="6" t="s">
        <v>40</v>
      </c>
      <c r="E134" s="12">
        <v>0.055</v>
      </c>
      <c r="F134" s="13">
        <v>50</v>
      </c>
      <c r="G134" s="13">
        <v>52</v>
      </c>
    </row>
    <row r="135" spans="4:7" ht="13.5">
      <c r="D135" s="6" t="s">
        <v>41</v>
      </c>
      <c r="E135" s="12">
        <v>0.044</v>
      </c>
      <c r="F135" s="13">
        <v>45</v>
      </c>
      <c r="G135" s="13">
        <v>48</v>
      </c>
    </row>
    <row r="136" spans="4:7" ht="15" thickBot="1">
      <c r="D136" s="6" t="s">
        <v>42</v>
      </c>
      <c r="E136" s="15">
        <v>0.071</v>
      </c>
      <c r="F136" s="16">
        <v>25</v>
      </c>
      <c r="G136" s="16">
        <v>26</v>
      </c>
    </row>
    <row r="137" spans="5:7" ht="15" thickBot="1">
      <c r="E137" s="7" t="s">
        <v>43</v>
      </c>
      <c r="F137" s="17">
        <f>F130*$E$130+F131*$E$131+F132*$E$132+F133*$E$133+F134*$E$134+F135*$E$135+F136*$E$136</f>
        <v>276.807</v>
      </c>
      <c r="G137" s="17">
        <f>G130*$E$130+G131*$E$131+G132*$E$132+G133*$E$133+G134*$E$134+G135*$E$135+G136*$E$136</f>
        <v>287.336</v>
      </c>
    </row>
    <row r="138" spans="5:7" ht="15" thickBot="1">
      <c r="E138" s="1" t="s">
        <v>44</v>
      </c>
      <c r="F138" s="8">
        <v>100</v>
      </c>
      <c r="G138" s="8">
        <f>(G137/F137)*100</f>
        <v>103.80373328709173</v>
      </c>
    </row>
    <row r="139" spans="5:7" ht="15" thickBot="1">
      <c r="E139" s="7" t="s">
        <v>45</v>
      </c>
      <c r="G139" s="24">
        <f>(G138-100)/100</f>
        <v>0.03803733287091731</v>
      </c>
    </row>
    <row r="147" ht="13.5">
      <c r="F147" s="56" t="s">
        <v>63</v>
      </c>
    </row>
    <row r="148" ht="15.75"/>
    <row r="149" ht="15.75"/>
    <row r="150" ht="15.75"/>
    <row r="151" ht="15.75"/>
    <row r="152" ht="15.75"/>
    <row r="153" ht="15.75"/>
    <row r="154" ht="15.75"/>
    <row r="155" spans="5:6" ht="15.75">
      <c r="E155" s="6" t="s">
        <v>36</v>
      </c>
      <c r="F155" s="4">
        <f aca="true" t="shared" si="2" ref="F155:F161">E130*100</f>
        <v>41.3</v>
      </c>
    </row>
    <row r="156" spans="4:6" ht="15.75">
      <c r="D156" s="4"/>
      <c r="E156" s="6" t="s">
        <v>37</v>
      </c>
      <c r="F156" s="4">
        <f t="shared" si="2"/>
        <v>17.299999999999997</v>
      </c>
    </row>
    <row r="157" spans="4:6" ht="15.75">
      <c r="D157" s="4"/>
      <c r="E157" s="6" t="s">
        <v>38</v>
      </c>
      <c r="F157" s="4">
        <f t="shared" si="2"/>
        <v>17</v>
      </c>
    </row>
    <row r="158" spans="4:6" ht="15.75">
      <c r="D158" s="4"/>
      <c r="E158" s="6" t="s">
        <v>39</v>
      </c>
      <c r="F158" s="4">
        <f t="shared" si="2"/>
        <v>7.3999999999999995</v>
      </c>
    </row>
    <row r="159" spans="5:6" ht="15.75">
      <c r="E159" s="6" t="s">
        <v>40</v>
      </c>
      <c r="F159" s="4">
        <f t="shared" si="2"/>
        <v>5.5</v>
      </c>
    </row>
    <row r="160" spans="5:6" ht="15.75">
      <c r="E160" s="6" t="s">
        <v>41</v>
      </c>
      <c r="F160" s="4">
        <f t="shared" si="2"/>
        <v>4.3999999999999995</v>
      </c>
    </row>
    <row r="161" spans="5:6" ht="15.75">
      <c r="E161" s="6" t="s">
        <v>42</v>
      </c>
      <c r="F161" s="4">
        <f t="shared" si="2"/>
        <v>7.1</v>
      </c>
    </row>
    <row r="162" spans="5:6" ht="15.75">
      <c r="E162" s="4"/>
      <c r="F162" s="4">
        <f>SUM(F155:F161)</f>
        <v>100</v>
      </c>
    </row>
    <row r="163" spans="5:6" ht="15.75">
      <c r="E163" s="4"/>
      <c r="F163" s="4"/>
    </row>
    <row r="164" spans="5:6" ht="15.75">
      <c r="E164" s="4"/>
      <c r="F164" s="4"/>
    </row>
    <row r="165" spans="5:6" ht="15.75">
      <c r="E165" s="4"/>
      <c r="F165" s="4"/>
    </row>
    <row r="166" spans="5:6" ht="15.75">
      <c r="E166" s="4"/>
      <c r="F166" s="4"/>
    </row>
    <row r="167" spans="5:6" ht="15.75">
      <c r="E167" s="4"/>
      <c r="F167" s="4"/>
    </row>
    <row r="168" spans="5:6" ht="15.75">
      <c r="E168" s="4"/>
      <c r="F168" s="4"/>
    </row>
    <row r="169" ht="15.75"/>
    <row r="170" ht="15.75"/>
    <row r="171" ht="15.75"/>
    <row r="172" ht="15.75"/>
    <row r="174" ht="13.5">
      <c r="B174" s="1" t="s">
        <v>46</v>
      </c>
    </row>
    <row r="175" ht="13.5">
      <c r="B175" s="1" t="s">
        <v>47</v>
      </c>
    </row>
    <row r="176" ht="13.5">
      <c r="B176" s="1" t="s">
        <v>48</v>
      </c>
    </row>
    <row r="177" ht="15" thickBot="1"/>
    <row r="178" spans="3:8" ht="15" thickBot="1">
      <c r="C178" s="20"/>
      <c r="D178" s="21" t="s">
        <v>49</v>
      </c>
      <c r="E178" s="22"/>
      <c r="F178" s="33" t="s">
        <v>50</v>
      </c>
      <c r="G178" s="23" t="s">
        <v>51</v>
      </c>
      <c r="H178" s="19"/>
    </row>
    <row r="179" spans="3:19" ht="15" thickBot="1">
      <c r="C179" s="18"/>
      <c r="D179" s="36" t="s">
        <v>52</v>
      </c>
      <c r="E179" s="37" t="s">
        <v>53</v>
      </c>
      <c r="F179" s="35" t="s">
        <v>54</v>
      </c>
      <c r="G179" s="37" t="s">
        <v>55</v>
      </c>
      <c r="H179" s="37" t="s">
        <v>53</v>
      </c>
      <c r="P179" s="7" t="s">
        <v>56</v>
      </c>
      <c r="Q179" s="1" t="s">
        <v>57</v>
      </c>
      <c r="R179" s="1" t="s">
        <v>58</v>
      </c>
      <c r="S179" s="1" t="s">
        <v>59</v>
      </c>
    </row>
    <row r="180" spans="3:19" s="4" customFormat="1" ht="12">
      <c r="C180" s="33">
        <v>1977</v>
      </c>
      <c r="D180" s="26">
        <v>0.0554</v>
      </c>
      <c r="E180" s="26">
        <v>0.0683</v>
      </c>
      <c r="F180" s="26">
        <v>0.067</v>
      </c>
      <c r="G180" s="26">
        <f aca="true" t="shared" si="3" ref="G180:G199">D180-F180</f>
        <v>-0.011600000000000006</v>
      </c>
      <c r="H180" s="26">
        <f aca="true" t="shared" si="4" ref="H180:H199">E180-F180</f>
        <v>0.0012999999999999956</v>
      </c>
      <c r="O180" s="25">
        <v>1977</v>
      </c>
      <c r="P180" s="27">
        <f aca="true" t="shared" si="5" ref="P180:P208">D180</f>
        <v>0.0554</v>
      </c>
      <c r="Q180" s="27">
        <f aca="true" t="shared" si="6" ref="Q180:Q208">G180</f>
        <v>-0.011600000000000006</v>
      </c>
      <c r="R180" s="27">
        <f aca="true" t="shared" si="7" ref="R180:R208">E180</f>
        <v>0.0683</v>
      </c>
      <c r="S180" s="27">
        <f aca="true" t="shared" si="8" ref="S180:S208">H180</f>
        <v>0.0012999999999999956</v>
      </c>
    </row>
    <row r="181" spans="3:19" s="4" customFormat="1" ht="12">
      <c r="C181" s="34">
        <v>1978</v>
      </c>
      <c r="D181" s="28">
        <v>0.0794</v>
      </c>
      <c r="E181" s="28">
        <v>0.0905</v>
      </c>
      <c r="F181" s="28">
        <v>0.09</v>
      </c>
      <c r="G181" s="29">
        <f t="shared" si="3"/>
        <v>-0.010599999999999998</v>
      </c>
      <c r="H181" s="29">
        <f t="shared" si="4"/>
        <v>0.0005000000000000004</v>
      </c>
      <c r="O181" s="25">
        <v>1978</v>
      </c>
      <c r="P181" s="27">
        <f t="shared" si="5"/>
        <v>0.0794</v>
      </c>
      <c r="Q181" s="27">
        <f t="shared" si="6"/>
        <v>-0.010599999999999998</v>
      </c>
      <c r="R181" s="27">
        <f t="shared" si="7"/>
        <v>0.0905</v>
      </c>
      <c r="S181" s="27">
        <f t="shared" si="8"/>
        <v>0.0005000000000000004</v>
      </c>
    </row>
    <row r="182" spans="3:19" s="4" customFormat="1" ht="12">
      <c r="C182" s="34">
        <v>1979</v>
      </c>
      <c r="D182" s="28">
        <v>0.112</v>
      </c>
      <c r="E182" s="28">
        <v>0.1267</v>
      </c>
      <c r="F182" s="28">
        <v>0.133</v>
      </c>
      <c r="G182" s="29">
        <f t="shared" si="3"/>
        <v>-0.021000000000000005</v>
      </c>
      <c r="H182" s="29">
        <f t="shared" si="4"/>
        <v>-0.0063</v>
      </c>
      <c r="O182" s="25">
        <v>1979</v>
      </c>
      <c r="P182" s="27">
        <f t="shared" si="5"/>
        <v>0.112</v>
      </c>
      <c r="Q182" s="27">
        <f t="shared" si="6"/>
        <v>-0.021000000000000005</v>
      </c>
      <c r="R182" s="27">
        <f t="shared" si="7"/>
        <v>0.1267</v>
      </c>
      <c r="S182" s="27">
        <f t="shared" si="8"/>
        <v>-0.0063</v>
      </c>
    </row>
    <row r="183" spans="3:19" s="4" customFormat="1" ht="12">
      <c r="C183" s="34">
        <v>1980</v>
      </c>
      <c r="D183" s="28">
        <v>0.1335</v>
      </c>
      <c r="E183" s="28">
        <v>0.1526</v>
      </c>
      <c r="F183" s="28">
        <v>0.125</v>
      </c>
      <c r="G183" s="29">
        <f t="shared" si="3"/>
        <v>0.008500000000000008</v>
      </c>
      <c r="H183" s="29">
        <f t="shared" si="4"/>
        <v>0.027600000000000013</v>
      </c>
      <c r="O183" s="25">
        <v>1980</v>
      </c>
      <c r="P183" s="27">
        <f t="shared" si="5"/>
        <v>0.1335</v>
      </c>
      <c r="Q183" s="27">
        <f t="shared" si="6"/>
        <v>0.008500000000000008</v>
      </c>
      <c r="R183" s="27">
        <f t="shared" si="7"/>
        <v>0.1526</v>
      </c>
      <c r="S183" s="27">
        <f t="shared" si="8"/>
        <v>0.027600000000000013</v>
      </c>
    </row>
    <row r="184" spans="3:19" s="4" customFormat="1" ht="12">
      <c r="C184" s="34">
        <v>1981</v>
      </c>
      <c r="D184" s="28">
        <v>0.1639</v>
      </c>
      <c r="E184" s="28">
        <v>0.1887</v>
      </c>
      <c r="F184" s="28">
        <v>0.089</v>
      </c>
      <c r="G184" s="29">
        <f t="shared" si="3"/>
        <v>0.0749</v>
      </c>
      <c r="H184" s="29">
        <f t="shared" si="4"/>
        <v>0.09970000000000001</v>
      </c>
      <c r="O184" s="25">
        <v>1981</v>
      </c>
      <c r="P184" s="27">
        <f t="shared" si="5"/>
        <v>0.1639</v>
      </c>
      <c r="Q184" s="27">
        <f t="shared" si="6"/>
        <v>0.0749</v>
      </c>
      <c r="R184" s="27">
        <f t="shared" si="7"/>
        <v>0.1887</v>
      </c>
      <c r="S184" s="27">
        <f t="shared" si="8"/>
        <v>0.09970000000000001</v>
      </c>
    </row>
    <row r="185" spans="3:19" s="4" customFormat="1" ht="12">
      <c r="C185" s="34">
        <v>1982</v>
      </c>
      <c r="D185" s="28">
        <v>0.1224</v>
      </c>
      <c r="E185" s="28">
        <v>0.1485</v>
      </c>
      <c r="F185" s="28">
        <v>0.038</v>
      </c>
      <c r="G185" s="29">
        <f t="shared" si="3"/>
        <v>0.0844</v>
      </c>
      <c r="H185" s="29">
        <f t="shared" si="4"/>
        <v>0.11049999999999999</v>
      </c>
      <c r="O185" s="25">
        <v>1982</v>
      </c>
      <c r="P185" s="27">
        <f t="shared" si="5"/>
        <v>0.1224</v>
      </c>
      <c r="Q185" s="27">
        <f t="shared" si="6"/>
        <v>0.0844</v>
      </c>
      <c r="R185" s="27">
        <f t="shared" si="7"/>
        <v>0.1485</v>
      </c>
      <c r="S185" s="27">
        <f t="shared" si="8"/>
        <v>0.11049999999999999</v>
      </c>
    </row>
    <row r="186" spans="3:19" s="4" customFormat="1" ht="12">
      <c r="C186" s="34">
        <v>1983</v>
      </c>
      <c r="D186" s="28">
        <v>0.0909</v>
      </c>
      <c r="E186" s="28">
        <v>0.1079</v>
      </c>
      <c r="F186" s="28">
        <v>0.038</v>
      </c>
      <c r="G186" s="29">
        <f t="shared" si="3"/>
        <v>0.052899999999999996</v>
      </c>
      <c r="H186" s="29">
        <f t="shared" si="4"/>
        <v>0.06989999999999999</v>
      </c>
      <c r="O186" s="25">
        <v>1983</v>
      </c>
      <c r="P186" s="27">
        <f t="shared" si="5"/>
        <v>0.0909</v>
      </c>
      <c r="Q186" s="27">
        <f t="shared" si="6"/>
        <v>0.052899999999999996</v>
      </c>
      <c r="R186" s="27">
        <f t="shared" si="7"/>
        <v>0.1079</v>
      </c>
      <c r="S186" s="27">
        <f t="shared" si="8"/>
        <v>0.06989999999999999</v>
      </c>
    </row>
    <row r="187" spans="3:19" s="4" customFormat="1" ht="12">
      <c r="C187" s="34">
        <v>1984</v>
      </c>
      <c r="D187" s="28">
        <v>0.1023</v>
      </c>
      <c r="E187" s="28">
        <v>0.1204</v>
      </c>
      <c r="F187" s="28">
        <v>0.039</v>
      </c>
      <c r="G187" s="29">
        <f t="shared" si="3"/>
        <v>0.0633</v>
      </c>
      <c r="H187" s="29">
        <f t="shared" si="4"/>
        <v>0.0814</v>
      </c>
      <c r="O187" s="25">
        <v>1984</v>
      </c>
      <c r="P187" s="27">
        <f t="shared" si="5"/>
        <v>0.1023</v>
      </c>
      <c r="Q187" s="27">
        <f t="shared" si="6"/>
        <v>0.0633</v>
      </c>
      <c r="R187" s="27">
        <f t="shared" si="7"/>
        <v>0.1204</v>
      </c>
      <c r="S187" s="27">
        <f t="shared" si="8"/>
        <v>0.0814</v>
      </c>
    </row>
    <row r="188" spans="3:19" s="4" customFormat="1" ht="12">
      <c r="C188" s="34">
        <v>1985</v>
      </c>
      <c r="D188" s="28">
        <v>0.081</v>
      </c>
      <c r="E188" s="28">
        <v>0.0993</v>
      </c>
      <c r="F188" s="28">
        <v>0.038</v>
      </c>
      <c r="G188" s="29">
        <f t="shared" si="3"/>
        <v>0.043000000000000003</v>
      </c>
      <c r="H188" s="29">
        <f t="shared" si="4"/>
        <v>0.0613</v>
      </c>
      <c r="O188" s="25">
        <v>1985</v>
      </c>
      <c r="P188" s="27">
        <f t="shared" si="5"/>
        <v>0.081</v>
      </c>
      <c r="Q188" s="27">
        <f t="shared" si="6"/>
        <v>0.043000000000000003</v>
      </c>
      <c r="R188" s="27">
        <f t="shared" si="7"/>
        <v>0.0993</v>
      </c>
      <c r="S188" s="27">
        <f t="shared" si="8"/>
        <v>0.0613</v>
      </c>
    </row>
    <row r="189" spans="3:19" s="4" customFormat="1" ht="12">
      <c r="C189" s="34">
        <v>1986</v>
      </c>
      <c r="D189" s="28">
        <v>0.068</v>
      </c>
      <c r="E189" s="28">
        <v>0.0833</v>
      </c>
      <c r="F189" s="28">
        <v>0.011</v>
      </c>
      <c r="G189" s="29">
        <f t="shared" si="3"/>
        <v>0.05700000000000001</v>
      </c>
      <c r="H189" s="29">
        <f t="shared" si="4"/>
        <v>0.0723</v>
      </c>
      <c r="O189" s="25">
        <v>1986</v>
      </c>
      <c r="P189" s="27">
        <f t="shared" si="5"/>
        <v>0.068</v>
      </c>
      <c r="Q189" s="27">
        <f t="shared" si="6"/>
        <v>0.05700000000000001</v>
      </c>
      <c r="R189" s="27">
        <f t="shared" si="7"/>
        <v>0.0833</v>
      </c>
      <c r="S189" s="27">
        <f t="shared" si="8"/>
        <v>0.0723</v>
      </c>
    </row>
    <row r="190" spans="3:19" s="4" customFormat="1" ht="12">
      <c r="C190" s="34">
        <v>1987</v>
      </c>
      <c r="D190" s="28">
        <v>0.066</v>
      </c>
      <c r="E190" s="28">
        <v>0.0821</v>
      </c>
      <c r="F190" s="28">
        <v>0.044</v>
      </c>
      <c r="G190" s="29">
        <f t="shared" si="3"/>
        <v>0.022000000000000006</v>
      </c>
      <c r="H190" s="29">
        <f t="shared" si="4"/>
        <v>0.03810000000000001</v>
      </c>
      <c r="O190" s="25">
        <v>1987</v>
      </c>
      <c r="P190" s="27">
        <f t="shared" si="5"/>
        <v>0.066</v>
      </c>
      <c r="Q190" s="27">
        <f t="shared" si="6"/>
        <v>0.022000000000000006</v>
      </c>
      <c r="R190" s="27">
        <f t="shared" si="7"/>
        <v>0.0821</v>
      </c>
      <c r="S190" s="27">
        <f t="shared" si="8"/>
        <v>0.03810000000000001</v>
      </c>
    </row>
    <row r="191" spans="3:19" s="4" customFormat="1" ht="12">
      <c r="C191" s="34">
        <v>1988</v>
      </c>
      <c r="D191" s="28">
        <v>0.0757</v>
      </c>
      <c r="E191" s="28">
        <v>0.0932</v>
      </c>
      <c r="F191" s="28">
        <v>0.044</v>
      </c>
      <c r="G191" s="29">
        <f t="shared" si="3"/>
        <v>0.031700000000000006</v>
      </c>
      <c r="H191" s="29">
        <f t="shared" si="4"/>
        <v>0.04920000000000001</v>
      </c>
      <c r="O191" s="25">
        <v>1988</v>
      </c>
      <c r="P191" s="27">
        <f t="shared" si="5"/>
        <v>0.0757</v>
      </c>
      <c r="Q191" s="27">
        <f t="shared" si="6"/>
        <v>0.031700000000000006</v>
      </c>
      <c r="R191" s="27">
        <f t="shared" si="7"/>
        <v>0.0932</v>
      </c>
      <c r="S191" s="27">
        <f t="shared" si="8"/>
        <v>0.04920000000000001</v>
      </c>
    </row>
    <row r="192" spans="3:19" s="4" customFormat="1" ht="12">
      <c r="C192" s="34">
        <v>1989</v>
      </c>
      <c r="D192" s="28">
        <v>0.0921</v>
      </c>
      <c r="E192" s="28">
        <v>0.1087</v>
      </c>
      <c r="F192" s="28">
        <v>0.046</v>
      </c>
      <c r="G192" s="29">
        <f t="shared" si="3"/>
        <v>0.0461</v>
      </c>
      <c r="H192" s="29">
        <f t="shared" si="4"/>
        <v>0.0627</v>
      </c>
      <c r="O192" s="25">
        <v>1989</v>
      </c>
      <c r="P192" s="27">
        <f t="shared" si="5"/>
        <v>0.0921</v>
      </c>
      <c r="Q192" s="27">
        <f t="shared" si="6"/>
        <v>0.0461</v>
      </c>
      <c r="R192" s="27">
        <f t="shared" si="7"/>
        <v>0.1087</v>
      </c>
      <c r="S192" s="27">
        <f t="shared" si="8"/>
        <v>0.0627</v>
      </c>
    </row>
    <row r="193" spans="3:19" s="4" customFormat="1" ht="12">
      <c r="C193" s="34">
        <v>1990</v>
      </c>
      <c r="D193" s="28">
        <v>0.081</v>
      </c>
      <c r="E193" s="28">
        <v>0.1001</v>
      </c>
      <c r="F193" s="28">
        <v>0.061</v>
      </c>
      <c r="G193" s="29">
        <f t="shared" si="3"/>
        <v>0.020000000000000004</v>
      </c>
      <c r="H193" s="29">
        <f t="shared" si="4"/>
        <v>0.039099999999999996</v>
      </c>
      <c r="O193" s="25">
        <v>1990</v>
      </c>
      <c r="P193" s="27">
        <f t="shared" si="5"/>
        <v>0.081</v>
      </c>
      <c r="Q193" s="27">
        <f t="shared" si="6"/>
        <v>0.020000000000000004</v>
      </c>
      <c r="R193" s="27">
        <f t="shared" si="7"/>
        <v>0.1001</v>
      </c>
      <c r="S193" s="27">
        <f t="shared" si="8"/>
        <v>0.039099999999999996</v>
      </c>
    </row>
    <row r="194" spans="3:19" s="4" customFormat="1" ht="12">
      <c r="C194" s="34">
        <v>1991</v>
      </c>
      <c r="D194" s="28">
        <v>0.0569</v>
      </c>
      <c r="E194" s="28">
        <v>0.0846</v>
      </c>
      <c r="F194" s="28">
        <v>0.031</v>
      </c>
      <c r="G194" s="29">
        <f t="shared" si="3"/>
        <v>0.0259</v>
      </c>
      <c r="H194" s="29">
        <f t="shared" si="4"/>
        <v>0.053599999999999995</v>
      </c>
      <c r="O194" s="25">
        <v>1991</v>
      </c>
      <c r="P194" s="27">
        <f t="shared" si="5"/>
        <v>0.0569</v>
      </c>
      <c r="Q194" s="27">
        <f t="shared" si="6"/>
        <v>0.0259</v>
      </c>
      <c r="R194" s="27">
        <f t="shared" si="7"/>
        <v>0.0846</v>
      </c>
      <c r="S194" s="27">
        <f t="shared" si="8"/>
        <v>0.053599999999999995</v>
      </c>
    </row>
    <row r="195" spans="3:19" s="4" customFormat="1" ht="12">
      <c r="C195" s="34">
        <v>1992</v>
      </c>
      <c r="D195" s="28">
        <v>0.0352</v>
      </c>
      <c r="E195" s="28">
        <v>0.0625</v>
      </c>
      <c r="F195" s="28">
        <v>0.029</v>
      </c>
      <c r="G195" s="29">
        <f t="shared" si="3"/>
        <v>0.006200000000000001</v>
      </c>
      <c r="H195" s="29">
        <f t="shared" si="4"/>
        <v>0.0335</v>
      </c>
      <c r="O195" s="25">
        <v>1992</v>
      </c>
      <c r="P195" s="27">
        <f t="shared" si="5"/>
        <v>0.0352</v>
      </c>
      <c r="Q195" s="27">
        <f t="shared" si="6"/>
        <v>0.006200000000000001</v>
      </c>
      <c r="R195" s="27">
        <f t="shared" si="7"/>
        <v>0.0625</v>
      </c>
      <c r="S195" s="27">
        <f t="shared" si="8"/>
        <v>0.0335</v>
      </c>
    </row>
    <row r="196" spans="3:19" s="4" customFormat="1" ht="12">
      <c r="C196" s="34">
        <v>1993</v>
      </c>
      <c r="D196" s="28">
        <v>0.0302</v>
      </c>
      <c r="E196" s="28">
        <v>0.06</v>
      </c>
      <c r="F196" s="28">
        <v>0.027</v>
      </c>
      <c r="G196" s="29">
        <f t="shared" si="3"/>
        <v>0.0032000000000000015</v>
      </c>
      <c r="H196" s="29">
        <f t="shared" si="4"/>
        <v>0.033</v>
      </c>
      <c r="O196" s="25">
        <v>1993</v>
      </c>
      <c r="P196" s="27">
        <f t="shared" si="5"/>
        <v>0.0302</v>
      </c>
      <c r="Q196" s="27">
        <f t="shared" si="6"/>
        <v>0.0032000000000000015</v>
      </c>
      <c r="R196" s="27">
        <f t="shared" si="7"/>
        <v>0.06</v>
      </c>
      <c r="S196" s="27">
        <f t="shared" si="8"/>
        <v>0.033</v>
      </c>
    </row>
    <row r="197" spans="3:19" s="4" customFormat="1" ht="12">
      <c r="C197" s="34">
        <v>1994</v>
      </c>
      <c r="D197" s="28">
        <v>0.0421</v>
      </c>
      <c r="E197" s="28">
        <v>0.0715</v>
      </c>
      <c r="F197" s="28">
        <v>0.027</v>
      </c>
      <c r="G197" s="29">
        <f t="shared" si="3"/>
        <v>0.015099999999999999</v>
      </c>
      <c r="H197" s="29">
        <f t="shared" si="4"/>
        <v>0.0445</v>
      </c>
      <c r="O197" s="25">
        <v>1994</v>
      </c>
      <c r="P197" s="27">
        <f t="shared" si="5"/>
        <v>0.0421</v>
      </c>
      <c r="Q197" s="27">
        <f t="shared" si="6"/>
        <v>0.015099999999999999</v>
      </c>
      <c r="R197" s="27">
        <f t="shared" si="7"/>
        <v>0.0715</v>
      </c>
      <c r="S197" s="27">
        <f t="shared" si="8"/>
        <v>0.0445</v>
      </c>
    </row>
    <row r="198" spans="3:19" s="4" customFormat="1" ht="12">
      <c r="C198" s="34">
        <v>1995</v>
      </c>
      <c r="D198" s="28">
        <v>0.0582</v>
      </c>
      <c r="E198" s="28">
        <v>0.0883</v>
      </c>
      <c r="F198" s="28">
        <v>0.025</v>
      </c>
      <c r="G198" s="29">
        <f t="shared" si="3"/>
        <v>0.0332</v>
      </c>
      <c r="H198" s="29">
        <f t="shared" si="4"/>
        <v>0.0633</v>
      </c>
      <c r="O198" s="25">
        <v>1995</v>
      </c>
      <c r="P198" s="27">
        <f t="shared" si="5"/>
        <v>0.0582</v>
      </c>
      <c r="Q198" s="27">
        <f t="shared" si="6"/>
        <v>0.0332</v>
      </c>
      <c r="R198" s="27">
        <f t="shared" si="7"/>
        <v>0.0883</v>
      </c>
      <c r="S198" s="27">
        <f t="shared" si="8"/>
        <v>0.0633</v>
      </c>
    </row>
    <row r="199" spans="3:19" s="4" customFormat="1" ht="12">
      <c r="C199" s="34">
        <v>1996</v>
      </c>
      <c r="D199" s="28">
        <v>0.053</v>
      </c>
      <c r="E199" s="28">
        <v>0.0827</v>
      </c>
      <c r="F199" s="28">
        <v>0.033</v>
      </c>
      <c r="G199" s="29">
        <f t="shared" si="3"/>
        <v>0.019999999999999997</v>
      </c>
      <c r="H199" s="29">
        <f t="shared" si="4"/>
        <v>0.049699999999999994</v>
      </c>
      <c r="O199" s="25">
        <v>1996</v>
      </c>
      <c r="P199" s="27">
        <f t="shared" si="5"/>
        <v>0.053</v>
      </c>
      <c r="Q199" s="27">
        <f t="shared" si="6"/>
        <v>0.019999999999999997</v>
      </c>
      <c r="R199" s="27">
        <f t="shared" si="7"/>
        <v>0.0827</v>
      </c>
      <c r="S199" s="27">
        <f t="shared" si="8"/>
        <v>0.049699999999999994</v>
      </c>
    </row>
    <row r="200" spans="3:19" s="4" customFormat="1" ht="12">
      <c r="C200" s="34">
        <v>1997</v>
      </c>
      <c r="D200" s="28"/>
      <c r="E200" s="30"/>
      <c r="F200" s="30"/>
      <c r="G200" s="30"/>
      <c r="H200" s="30"/>
      <c r="O200" s="25">
        <v>1997</v>
      </c>
      <c r="P200" s="27">
        <f t="shared" si="5"/>
        <v>0</v>
      </c>
      <c r="Q200" s="27">
        <f t="shared" si="6"/>
        <v>0</v>
      </c>
      <c r="R200" s="27">
        <f t="shared" si="7"/>
        <v>0</v>
      </c>
      <c r="S200" s="27">
        <f t="shared" si="8"/>
        <v>0</v>
      </c>
    </row>
    <row r="201" spans="3:19" s="4" customFormat="1" ht="12">
      <c r="C201" s="34">
        <v>1998</v>
      </c>
      <c r="D201" s="28"/>
      <c r="E201" s="30"/>
      <c r="F201" s="30"/>
      <c r="G201" s="30"/>
      <c r="H201" s="30"/>
      <c r="O201" s="25">
        <v>1998</v>
      </c>
      <c r="P201" s="27">
        <f t="shared" si="5"/>
        <v>0</v>
      </c>
      <c r="Q201" s="27">
        <f t="shared" si="6"/>
        <v>0</v>
      </c>
      <c r="R201" s="27">
        <f t="shared" si="7"/>
        <v>0</v>
      </c>
      <c r="S201" s="27">
        <f t="shared" si="8"/>
        <v>0</v>
      </c>
    </row>
    <row r="202" spans="3:19" s="4" customFormat="1" ht="12">
      <c r="C202" s="34">
        <v>1999</v>
      </c>
      <c r="D202" s="28"/>
      <c r="E202" s="30"/>
      <c r="F202" s="30"/>
      <c r="G202" s="30"/>
      <c r="H202" s="30"/>
      <c r="O202" s="25">
        <v>1999</v>
      </c>
      <c r="P202" s="27">
        <f t="shared" si="5"/>
        <v>0</v>
      </c>
      <c r="Q202" s="27">
        <f t="shared" si="6"/>
        <v>0</v>
      </c>
      <c r="R202" s="27">
        <f t="shared" si="7"/>
        <v>0</v>
      </c>
      <c r="S202" s="27">
        <f t="shared" si="8"/>
        <v>0</v>
      </c>
    </row>
    <row r="203" spans="3:19" s="4" customFormat="1" ht="12">
      <c r="C203" s="34">
        <v>2000</v>
      </c>
      <c r="D203" s="28"/>
      <c r="E203" s="30"/>
      <c r="F203" s="30"/>
      <c r="G203" s="30"/>
      <c r="H203" s="30"/>
      <c r="O203" s="25">
        <v>2000</v>
      </c>
      <c r="P203" s="27">
        <f t="shared" si="5"/>
        <v>0</v>
      </c>
      <c r="Q203" s="27">
        <f t="shared" si="6"/>
        <v>0</v>
      </c>
      <c r="R203" s="27">
        <f t="shared" si="7"/>
        <v>0</v>
      </c>
      <c r="S203" s="27">
        <f t="shared" si="8"/>
        <v>0</v>
      </c>
    </row>
    <row r="204" spans="3:19" s="4" customFormat="1" ht="12">
      <c r="C204" s="34">
        <v>2001</v>
      </c>
      <c r="D204" s="28"/>
      <c r="E204" s="30"/>
      <c r="F204" s="30"/>
      <c r="G204" s="30"/>
      <c r="H204" s="30"/>
      <c r="O204" s="25">
        <v>2001</v>
      </c>
      <c r="P204" s="27">
        <f t="shared" si="5"/>
        <v>0</v>
      </c>
      <c r="Q204" s="27">
        <f t="shared" si="6"/>
        <v>0</v>
      </c>
      <c r="R204" s="27">
        <f t="shared" si="7"/>
        <v>0</v>
      </c>
      <c r="S204" s="27">
        <f t="shared" si="8"/>
        <v>0</v>
      </c>
    </row>
    <row r="205" spans="3:19" s="4" customFormat="1" ht="12">
      <c r="C205" s="34">
        <v>2002</v>
      </c>
      <c r="D205" s="28"/>
      <c r="E205" s="30"/>
      <c r="F205" s="30"/>
      <c r="G205" s="30"/>
      <c r="H205" s="30"/>
      <c r="O205" s="25">
        <v>2002</v>
      </c>
      <c r="P205" s="27">
        <f t="shared" si="5"/>
        <v>0</v>
      </c>
      <c r="Q205" s="27">
        <f t="shared" si="6"/>
        <v>0</v>
      </c>
      <c r="R205" s="27">
        <f t="shared" si="7"/>
        <v>0</v>
      </c>
      <c r="S205" s="27">
        <f t="shared" si="8"/>
        <v>0</v>
      </c>
    </row>
    <row r="206" spans="3:19" s="4" customFormat="1" ht="12">
      <c r="C206" s="34">
        <v>2003</v>
      </c>
      <c r="D206" s="28"/>
      <c r="E206" s="30"/>
      <c r="F206" s="30"/>
      <c r="G206" s="30"/>
      <c r="H206" s="30"/>
      <c r="O206" s="25">
        <v>2003</v>
      </c>
      <c r="P206" s="27">
        <f t="shared" si="5"/>
        <v>0</v>
      </c>
      <c r="Q206" s="27">
        <f t="shared" si="6"/>
        <v>0</v>
      </c>
      <c r="R206" s="27">
        <f t="shared" si="7"/>
        <v>0</v>
      </c>
      <c r="S206" s="27">
        <f t="shared" si="8"/>
        <v>0</v>
      </c>
    </row>
    <row r="207" spans="3:19" s="4" customFormat="1" ht="12">
      <c r="C207" s="34">
        <v>2004</v>
      </c>
      <c r="D207" s="28"/>
      <c r="E207" s="30"/>
      <c r="F207" s="30"/>
      <c r="G207" s="30"/>
      <c r="H207" s="30"/>
      <c r="O207" s="25">
        <v>2004</v>
      </c>
      <c r="P207" s="27">
        <f t="shared" si="5"/>
        <v>0</v>
      </c>
      <c r="Q207" s="27">
        <f t="shared" si="6"/>
        <v>0</v>
      </c>
      <c r="R207" s="27">
        <f t="shared" si="7"/>
        <v>0</v>
      </c>
      <c r="S207" s="27">
        <f t="shared" si="8"/>
        <v>0</v>
      </c>
    </row>
    <row r="208" spans="3:19" s="4" customFormat="1" ht="12.75" thickBot="1">
      <c r="C208" s="35">
        <v>2005</v>
      </c>
      <c r="D208" s="31"/>
      <c r="E208" s="32"/>
      <c r="F208" s="32"/>
      <c r="G208" s="32"/>
      <c r="H208" s="32"/>
      <c r="O208" s="25">
        <v>2005</v>
      </c>
      <c r="P208" s="27">
        <f t="shared" si="5"/>
        <v>0</v>
      </c>
      <c r="Q208" s="27">
        <f t="shared" si="6"/>
        <v>0</v>
      </c>
      <c r="R208" s="27">
        <f t="shared" si="7"/>
        <v>0</v>
      </c>
      <c r="S208" s="27">
        <f t="shared" si="8"/>
        <v>0</v>
      </c>
    </row>
    <row r="209" ht="13.5">
      <c r="D209" s="5" t="s">
        <v>60</v>
      </c>
    </row>
    <row r="212" ht="13.5">
      <c r="F212" s="56" t="s">
        <v>64</v>
      </c>
    </row>
  </sheetData>
  <printOptions/>
  <pageMargins left="0.3" right="0.3" top="1" bottom="1" header="0.5" footer="0.5"/>
  <pageSetup orientation="portrait" paperSize="9" scale="8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1998-10-13T19:04:27Z</cp:lastPrinted>
  <dcterms:created xsi:type="dcterms:W3CDTF">1999-04-19T19:51:28Z</dcterms:created>
  <cp:category/>
  <cp:version/>
  <cp:contentType/>
  <cp:contentStatus/>
</cp:coreProperties>
</file>