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456" windowWidth="13640" windowHeight="13320" tabRatio="15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<sst xmlns="http://schemas.openxmlformats.org/spreadsheetml/2006/main" count="884" uniqueCount="290">
  <si>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</si>
  <si>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</si>
  <si>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</si>
  <si>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</si>
  <si>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</si>
  <si>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</si>
  <si>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</si>
  <si>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</si>
  <si>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</si>
  <si>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</si>
  <si>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</si>
  <si>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</si>
  <si>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</si>
  <si>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</si>
  <si>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</si>
  <si>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</si>
  <si>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</si>
  <si>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</si>
  <si>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</si>
  <si>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</si>
  <si>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</si>
  <si>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</si>
  <si>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</si>
  <si>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</si>
  <si>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</si>
  <si>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</si>
  <si>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</si>
  <si>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</si>
  <si>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</si>
  <si>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</si>
  <si>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North</t>
  </si>
  <si>
    <t>Korean,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</si>
  <si>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</si>
  <si>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</si>
  <si>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</si>
  <si>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</si>
  <si>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</si>
  <si>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</si>
  <si>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</si>
  <si>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</si>
  <si>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</si>
  <si>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</si>
  <si>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</si>
  <si>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</si>
  <si>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</si>
  <si>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</si>
  <si>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</si>
  <si>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</si>
  <si>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</si>
  <si>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</si>
  <si>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</si>
  <si>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</si>
  <si>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</si>
  <si>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</si>
  <si>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</si>
  <si>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</si>
  <si>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</si>
  <si>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</si>
  <si>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Morocco</t>
  </si>
  <si>
    <t>Mozambique</t>
  </si>
  <si>
    <t>Namibia</t>
  </si>
  <si>
    <t>Nepal</t>
  </si>
  <si>
    <t>Netherlands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</si>
  <si>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</si>
  <si>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</si>
  <si>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</si>
  <si>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</si>
  <si>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</si>
  <si>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</si>
  <si>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</si>
  <si>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</si>
  <si>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</si>
  <si>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</si>
  <si>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</si>
  <si>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</si>
  <si>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</si>
  <si>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</si>
  <si>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</si>
  <si>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</si>
  <si>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</si>
  <si>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</si>
  <si>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</si>
  <si>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</si>
  <si>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</si>
  <si>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</si>
  <si>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Sâo Tomé and Principe</t>
  </si>
  <si>
    <t>Saudia Arabia</t>
  </si>
  <si>
    <t>Senegal</t>
  </si>
  <si>
    <t>Seychelles</t>
  </si>
  <si>
    <t xml:space="preserve">have become increasingly smaller, so much so that one can consider many as micro-states.  As </t>
  </si>
  <si>
    <t>Yemen</t>
  </si>
  <si>
    <t>Yugoslavia</t>
  </si>
  <si>
    <t>Zambia</t>
  </si>
  <si>
    <t>Zimbabwe</t>
  </si>
  <si>
    <t>Mean</t>
  </si>
  <si>
    <t>Median</t>
  </si>
  <si>
    <t>Equatorial Guinea</t>
  </si>
  <si>
    <t>Papua New Guinea</t>
  </si>
  <si>
    <t>New Zealand</t>
  </si>
  <si>
    <t>Guinea</t>
  </si>
  <si>
    <t>Members</t>
  </si>
  <si>
    <t>Percent</t>
  </si>
  <si>
    <t>Admission Year Rank Order</t>
  </si>
  <si>
    <t>United Nations Database</t>
  </si>
  <si>
    <t>Population</t>
  </si>
  <si>
    <t>GDP</t>
  </si>
  <si>
    <t>Country Membership Admission Year</t>
  </si>
  <si>
    <t>Bangladesh</t>
  </si>
  <si>
    <t>Congo Brazzaville</t>
  </si>
  <si>
    <t>Myanmar (Burma)</t>
  </si>
  <si>
    <t>Switzerland</t>
  </si>
  <si>
    <t>Taiwan</t>
  </si>
  <si>
    <t>Tuvalu</t>
  </si>
  <si>
    <t>Anguilla</t>
  </si>
  <si>
    <t>Aruba</t>
  </si>
  <si>
    <t>Bermuda</t>
  </si>
  <si>
    <t>UN New Admissions</t>
  </si>
  <si>
    <t>Cum.Population</t>
  </si>
  <si>
    <t>1995 GDP</t>
  </si>
  <si>
    <t>Saint Pierre and Miquelon</t>
  </si>
  <si>
    <t>1995 Cum.GDP</t>
  </si>
  <si>
    <t>Cayman Islands</t>
  </si>
  <si>
    <t>Cook Islands</t>
  </si>
  <si>
    <t>Faroe Islands</t>
  </si>
  <si>
    <t>French Guiana</t>
  </si>
  <si>
    <t>French Polynesia</t>
  </si>
  <si>
    <t>Gaza Strip</t>
  </si>
  <si>
    <t>Gibraltar</t>
  </si>
  <si>
    <t>Greenland</t>
  </si>
  <si>
    <t>Guadeloupe</t>
  </si>
  <si>
    <t>Guam</t>
  </si>
  <si>
    <t>Guernsey</t>
  </si>
  <si>
    <t>Hong Kong</t>
  </si>
  <si>
    <t>Jersey</t>
  </si>
  <si>
    <t>Macau</t>
  </si>
  <si>
    <t>Man, Isle of</t>
  </si>
  <si>
    <t>Martinique</t>
  </si>
  <si>
    <t>Mayotte</t>
  </si>
  <si>
    <t>Montserrat</t>
  </si>
  <si>
    <t>Netherlands Antilles</t>
  </si>
  <si>
    <t>New Caledonia</t>
  </si>
  <si>
    <t>Northern Mariana Islands</t>
  </si>
  <si>
    <t>Puerto Rico</t>
  </si>
  <si>
    <t>Reunion</t>
  </si>
  <si>
    <t>Saint Helena</t>
  </si>
  <si>
    <t>Turks and Caicos Islands</t>
  </si>
  <si>
    <t>Virgin Islands</t>
  </si>
  <si>
    <t>Wallis and Futuna</t>
  </si>
  <si>
    <t>West Bank</t>
  </si>
  <si>
    <t>Western Sahara</t>
  </si>
  <si>
    <t>Non-Members and Dependent Territories</t>
  </si>
  <si>
    <t>Count:</t>
  </si>
  <si>
    <t>Sum:</t>
  </si>
  <si>
    <t>std.dev.:</t>
  </si>
  <si>
    <t>1998 Population</t>
  </si>
  <si>
    <t>Mean:</t>
  </si>
  <si>
    <t>Median:</t>
  </si>
  <si>
    <t>Mode:</t>
  </si>
  <si>
    <t>St.Dev.:</t>
  </si>
  <si>
    <t>UN Member Country Sample</t>
  </si>
  <si>
    <t>UN Admissions</t>
  </si>
  <si>
    <t>Cum. Share</t>
  </si>
  <si>
    <t>Total: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</si>
  <si>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</si>
  <si>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</si>
  <si>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</si>
  <si>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</si>
  <si>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</si>
  <si>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</si>
  <si>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</si>
  <si>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</si>
  <si>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</si>
  <si>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</si>
  <si>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</si>
  <si>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</si>
  <si>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</si>
  <si>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</si>
  <si>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</si>
  <si>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</si>
  <si>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</si>
  <si>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</si>
  <si>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</si>
  <si>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</si>
  <si>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</si>
  <si>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</si>
  <si>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</si>
  <si>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</si>
  <si>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</si>
  <si>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</si>
  <si>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</si>
  <si>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</si>
  <si>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</si>
  <si>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</si>
  <si>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</si>
  <si>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</si>
  <si>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</si>
  <si>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</si>
  <si>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</si>
  <si>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</si>
  <si>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</si>
  <si>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 Republic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</si>
  <si>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</si>
  <si>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</si>
  <si>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</si>
  <si>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</si>
  <si>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</si>
  <si>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</si>
  <si>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</si>
  <si>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</si>
  <si>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</si>
  <si>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</si>
  <si>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</si>
  <si>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</si>
  <si>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</si>
  <si>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</si>
  <si>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</si>
  <si>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particularly its Security Council where the once Soviet Union and China held permanent seats and</t>
  </si>
  <si>
    <t>had little by way of recognizable democratically accountable governments.  At the same time, the UN</t>
  </si>
  <si>
    <t>has done notable work in promoting the restoration of civil regimes that were once devastated by</t>
  </si>
  <si>
    <t>regional and/or civil conflicts.  Where this issue raised itself once again was in the 2002-2003 debate</t>
  </si>
  <si>
    <t>regarding an UN inspections regime in Iraq following Iraq's military invasion of Kuwait in 1991 and</t>
  </si>
  <si>
    <t>its subsequent defeat by largely United States military forces.  In the most recent debate, the U.S.</t>
  </si>
  <si>
    <t>charged that Iraq had flouted numerous UN resolutions regarding inspections of its military facilities</t>
  </si>
  <si>
    <t>that were possible sources of production of biological, chemical, and possibly nuclear weapons.</t>
  </si>
  <si>
    <t xml:space="preserve">     In the spring of 2003, the U.S. chose to ignore calls for a new UN Security Council resolution</t>
  </si>
  <si>
    <t>that would have authorized the use of military force to end the regime of Iraqi leader Saddam Hussein,</t>
  </si>
  <si>
    <t>and a 21 day military campaign in March led to the military occupation of Iraq by a coalition of</t>
  </si>
  <si>
    <t>forces consisting mostly of U.S. and British forces.  This has resulted in continuing debate regarding</t>
  </si>
  <si>
    <t>the peacekeeping role of the United Nations, and whose eventual role has yet to be determined.</t>
  </si>
  <si>
    <t xml:space="preserve">     As the debate over the U.S. and the UN continues, one question that also bears examination</t>
  </si>
  <si>
    <t xml:space="preserve">is the extend to which the UN is becoming more inclusive and democratic within its membership. </t>
  </si>
  <si>
    <t>Since 1945, membership in the United Nations has expanded as many new nations were established</t>
  </si>
  <si>
    <t>following the period of decolonization by major European powers.  Apart from the fundamental</t>
  </si>
  <si>
    <t>change in recognition of mainland China instead of Taiwan as the duly constituted representative</t>
  </si>
  <si>
    <t>of China in the UN and on the Security Council, most of the newly admitted members in the UN</t>
  </si>
  <si>
    <t>the number of members increases, the average size of a country, as measured by its population,</t>
  </si>
  <si>
    <t>becomes smaller.  While rotating members in the Security Council may consist of representatives</t>
  </si>
  <si>
    <t>from these countries, declarations by the General Assembly may become less representative</t>
  </si>
  <si>
    <t>as smaller states join with equal votes with larger ones.  This transition, along with the ongoing</t>
  </si>
  <si>
    <t>debate on democratization and the peacekeeping role of the UN Security Council, may result</t>
  </si>
  <si>
    <t xml:space="preserve">in a reconfiguration within the United Nations, in which some form of bicameral governance </t>
  </si>
  <si>
    <t>along with a reformed Security Council as its Executive may emerge.  The data below illustrate</t>
  </si>
  <si>
    <t xml:space="preserve"> the underlying change in the demographic profile of the United Nations.</t>
  </si>
  <si>
    <t xml:space="preserve">       Figure 1</t>
  </si>
  <si>
    <t xml:space="preserve">      Figure 2</t>
  </si>
  <si>
    <t xml:space="preserve">       Figure 3</t>
  </si>
  <si>
    <t xml:space="preserve">     Figure 4</t>
  </si>
  <si>
    <t xml:space="preserve">     Figure 5</t>
  </si>
  <si>
    <t xml:space="preserve">       Figure 6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</si>
  <si>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</si>
  <si>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</si>
  <si>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</si>
  <si>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</si>
  <si>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</si>
  <si>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</si>
  <si>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</si>
  <si>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</si>
  <si>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</si>
  <si>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</si>
  <si>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</si>
  <si>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</si>
  <si>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</si>
  <si>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Syria</t>
  </si>
  <si>
    <t>Tajikistan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</si>
  <si>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</si>
  <si>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</si>
  <si>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</si>
  <si>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</si>
  <si>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</si>
  <si>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</si>
  <si>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</si>
  <si>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</si>
  <si>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</si>
  <si>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</si>
  <si>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</si>
  <si>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</si>
  <si>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</si>
  <si>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</si>
  <si>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</si>
  <si>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</si>
  <si>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</si>
  <si>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P. LeBel</t>
  </si>
  <si>
    <t>©2003</t>
  </si>
  <si>
    <t>Political Balkanization and the United Nations</t>
  </si>
  <si>
    <t>Is the United Nations becoming more or less democratic as a global peacekeeping institution?  This</t>
  </si>
  <si>
    <t>question is a staple of political discussion ever since its creation in 1945 in the aftermath of the Second</t>
  </si>
  <si>
    <t>World War.  There certainly have been episodes in which the United Nations has played peacekeeping</t>
  </si>
  <si>
    <t>roles - in Korea in the 1950's, in the Congo, and elsewhere.  Yet the underlying question is whether</t>
  </si>
  <si>
    <t>the peacekeeping function of the United Nations serves to mask the nondemocratic instincts within</t>
  </si>
  <si>
    <t xml:space="preserve">some of its member states.  The United States has often been suspicious of the United Nations,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</si>
</sst>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00"/>
    <numFmt numFmtId="167" formatCode="&quot;$&quot;#,##0.00"/>
    <numFmt numFmtId="168" formatCode="&quot;$&quot;#,##0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5"/>
      <name val="Helv"/>
      <family val="0"/>
    </font>
    <font>
      <sz val="12"/>
      <name val="Helv"/>
      <family val="0"/>
    </font>
    <font>
      <b/>
      <sz val="10.75"/>
      <color indexed="18"/>
      <name val="Helv"/>
      <family val="0"/>
    </font>
    <font>
      <sz val="8"/>
      <name val="Helv"/>
      <family val="0"/>
    </font>
    <font>
      <b/>
      <sz val="12"/>
      <color indexed="18"/>
      <name val="Helv"/>
      <family val="0"/>
    </font>
    <font>
      <sz val="8.25"/>
      <name val="Helv"/>
      <family val="0"/>
    </font>
    <font>
      <b/>
      <sz val="10.25"/>
      <name val="Helv"/>
      <family val="0"/>
    </font>
    <font>
      <b/>
      <sz val="11"/>
      <color indexed="18"/>
      <name val="Helv"/>
      <family val="0"/>
    </font>
    <font>
      <b/>
      <sz val="9.25"/>
      <name val="Helv"/>
      <family val="0"/>
    </font>
    <font>
      <sz val="11"/>
      <name val="Helv"/>
      <family val="0"/>
    </font>
    <font>
      <b/>
      <sz val="10.5"/>
      <name val="Helv"/>
      <family val="0"/>
    </font>
    <font>
      <sz val="9.25"/>
      <name val="Helv"/>
      <family val="0"/>
    </font>
    <font>
      <b/>
      <sz val="16"/>
      <color indexed="18"/>
      <name val="Helv"/>
      <family val="0"/>
    </font>
    <font>
      <b/>
      <sz val="9.25"/>
      <color indexed="8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vertAlign val="superscript"/>
      <sz val="8.25"/>
      <name val="Helv"/>
      <family val="0"/>
    </font>
    <font>
      <sz val="8.5"/>
      <name val="Helv"/>
      <family val="0"/>
    </font>
    <font>
      <vertAlign val="superscript"/>
      <sz val="8"/>
      <name val="Helv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2" xfId="0" applyFont="1" applyBorder="1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Growth of Membership in the United Nations</a:t>
            </a:r>
          </a:p>
        </c:rich>
      </c:tx>
      <c:layout>
        <c:manualLayout>
          <c:xMode val="factor"/>
          <c:yMode val="factor"/>
          <c:x val="0.004"/>
          <c:y val="0.01725"/>
        </c:manualLayout>
      </c:layout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8"/>
          <c:y val="0.11875"/>
          <c:w val="0.9262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Sheet1!$I$260</c:f>
              <c:strCache>
                <c:ptCount val="1"/>
                <c:pt idx="0">
                  <c:v>Members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trendline>
            <c:name>Membership Growth Trend</c:nam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Sheet1!$H$261:$H$326</c:f>
              <c:numCache/>
            </c:numRef>
          </c:cat>
          <c:val>
            <c:numRef>
              <c:f>Sheet1!$I$261:$I$326</c:f>
              <c:numCache/>
            </c:numRef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Helv"/>
                    <a:ea typeface="Helv"/>
                    <a:cs typeface="Helv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Helv"/>
                    <a:ea typeface="Helv"/>
                    <a:cs typeface="Helv"/>
                  </a:rPr>
                  <a:t>Membership Total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118523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2"/>
          <c:y val="0.8885"/>
          <c:w val="0.464"/>
          <c:h val="0.03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Admissions to the United Nations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4225"/>
          <c:y val="0.118"/>
          <c:w val="0.93475"/>
          <c:h val="0.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Sheet1!$L$260</c:f>
              <c:strCache>
                <c:ptCount val="1"/>
                <c:pt idx="0">
                  <c:v>UN Admissions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UN Admissions Rate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Sheet1!$L$261:$L$326</c:f>
              <c:numCache/>
            </c:numRef>
          </c:xVal>
          <c:yVal>
            <c:numRef>
              <c:f>Sheet1!$M$261:$M$326</c:f>
              <c:numCache/>
            </c:numRef>
          </c:yVal>
          <c:smooth val="0"/>
        </c:ser>
        <c:axId val="52363584"/>
        <c:axId val="1510209"/>
      </c:scatterChart>
      <c:val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1510209"/>
        <c:crosses val="autoZero"/>
        <c:crossBetween val="midCat"/>
        <c:dispUnits/>
      </c:valAx>
      <c:valAx>
        <c:axId val="151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5236358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8995"/>
          <c:w val="0.54675"/>
          <c:h val="0.0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UN Membership Cumulative Admission Share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4775"/>
          <c:y val="0.149"/>
          <c:w val="0.932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Sheet1!$K$260</c:f>
              <c:strCache>
                <c:ptCount val="1"/>
                <c:pt idx="0">
                  <c:v>Cum. Share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UN Cumulative Admission Rate</c:nam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Sheet1!$J$261:$J$326</c:f>
              <c:numCache/>
            </c:numRef>
          </c:cat>
          <c:val>
            <c:numRef>
              <c:f>Sheet1!$K$261:$K$326</c:f>
              <c:numCache/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Helv"/>
                    <a:ea typeface="Helv"/>
                    <a:cs typeface="Helv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Helv"/>
                    <a:ea typeface="Helv"/>
                    <a:cs typeface="Helv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13591882"/>
        <c:crossesAt val="1"/>
        <c:crossBetween val="midCat"/>
        <c:dispUnits/>
      </c:valAx>
      <c:spPr>
        <a:ln w="25400">
          <a:solidFill>
            <a:srgbClr val="00FF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Mean and Median Population of UN Member States</a:t>
            </a:r>
          </a:p>
        </c:rich>
      </c:tx>
      <c:layout>
        <c:manualLayout>
          <c:xMode val="factor"/>
          <c:yMode val="factor"/>
          <c:x val="-0.00625"/>
          <c:y val="-0.00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525"/>
          <c:y val="0.11275"/>
          <c:w val="0.9427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Sheet1!$H$402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UN Member State Mean Population Trend</c:nam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Sheet1!$G$403:$G$468</c:f>
              <c:numCache/>
            </c:numRef>
          </c:cat>
          <c:val>
            <c:numRef>
              <c:f>Sheet1!$H$403:$H$468</c:f>
              <c:numCache/>
            </c:numRef>
          </c:val>
          <c:smooth val="0"/>
        </c:ser>
        <c:ser>
          <c:idx val="1"/>
          <c:order val="1"/>
          <c:tx>
            <c:strRef>
              <c:f>Sheet1!$I$402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UN Member State Median Population Trend</c:nam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Sheet1!$G$403:$G$468</c:f>
              <c:numCache/>
            </c:numRef>
          </c:cat>
          <c:val>
            <c:numRef>
              <c:f>Sheet1!$I$403:$I$468</c:f>
              <c:numCache/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Helv"/>
                    <a:ea typeface="Helv"/>
                    <a:cs typeface="Helv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Helv"/>
                    <a:ea typeface="Helv"/>
                    <a:cs typeface="Helv"/>
                  </a:rPr>
                  <a:t>Population,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27200628"/>
        <c:crossesAt val="1"/>
        <c:crossBetween val="between"/>
        <c:dispUnits/>
      </c:valAx>
      <c:spPr>
        <a:ln w="25400">
          <a:solidFill>
            <a:srgbClr val="00FF0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88675"/>
          <c:w val="0.9145"/>
          <c:h val="0.08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Mean and Median Population of UN Member Admissions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"/>
          <c:y val="0.11275"/>
          <c:w val="0.978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Sheet1!$L$402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Sheet1!$K$403:$K$468</c:f>
              <c:numCache/>
            </c:numRef>
          </c:xVal>
          <c:yVal>
            <c:numRef>
              <c:f>Sheet1!$L$403:$L$468</c:f>
              <c:numCache/>
            </c:numRef>
          </c:yVal>
          <c:smooth val="0"/>
        </c:ser>
        <c:ser>
          <c:idx val="1"/>
          <c:order val="1"/>
          <c:tx>
            <c:strRef>
              <c:f>Sheet1!$M$402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Sheet1!$K$403:$K$468</c:f>
              <c:numCache/>
            </c:numRef>
          </c:xVal>
          <c:yVal>
            <c:numRef>
              <c:f>Sheet1!$M$403:$M$468</c:f>
              <c:numCache/>
            </c:numRef>
          </c:yVal>
          <c:smooth val="0"/>
        </c:ser>
        <c:axId val="55767230"/>
        <c:axId val="32143023"/>
      </c:scatterChart>
      <c:val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Helv"/>
                    <a:ea typeface="Helv"/>
                    <a:cs typeface="Helv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32143023"/>
        <c:crosses val="autoZero"/>
        <c:crossBetween val="midCat"/>
        <c:dispUnits/>
      </c:valAx>
      <c:valAx>
        <c:axId val="3214302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"/>
                <a:ea typeface="Helv"/>
                <a:cs typeface="Helv"/>
              </a:defRPr>
            </a:pPr>
          </a:p>
        </c:txPr>
        <c:crossAx val="5576723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5"/>
          <c:y val="0.90225"/>
          <c:w val="0.30325"/>
          <c:h val="0.03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Mean and Median GDP of UN Member States</a:t>
            </a:r>
            <a:r>
              <a:rPr lang="en-US" cap="none" sz="1600" b="1" i="0" u="none" baseline="0">
                <a:solidFill>
                  <a:srgbClr val="000080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$U.S. billions of 1995 dollars</a:t>
            </a:r>
          </a:p>
        </c:rich>
      </c:tx>
      <c:layout>
        <c:manualLayout>
          <c:xMode val="factor"/>
          <c:yMode val="factor"/>
          <c:x val="-0.002"/>
          <c:y val="0.0027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"/>
          <c:y val="0.147"/>
          <c:w val="0.959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Sheet1!$H$791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Mean Constant Dollar UN Member GDP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Sheet1!$G$792:$G$857</c:f>
              <c:numCache/>
            </c:numRef>
          </c:cat>
          <c:val>
            <c:numRef>
              <c:f>Sheet1!$H$792:$H$857</c:f>
              <c:numCache/>
            </c:numRef>
          </c:val>
          <c:smooth val="0"/>
        </c:ser>
        <c:ser>
          <c:idx val="1"/>
          <c:order val="1"/>
          <c:tx>
            <c:strRef>
              <c:f>Sheet1!$I$791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Sheet1!$G$792:$G$857</c:f>
              <c:numCache/>
            </c:numRef>
          </c:cat>
          <c:val>
            <c:numRef>
              <c:f>Sheet1!$I$792:$I$857</c:f>
              <c:numCache/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Helv"/>
                    <a:ea typeface="Helv"/>
                    <a:cs typeface="Helv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2085175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375"/>
          <c:y val="0.89875"/>
          <c:w val="0.67875"/>
          <c:h val="0.04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28575</xdr:rowOff>
    </xdr:from>
    <xdr:to>
      <xdr:col>9</xdr:col>
      <xdr:colOff>295275</xdr:colOff>
      <xdr:row>63</xdr:row>
      <xdr:rowOff>85725</xdr:rowOff>
    </xdr:to>
    <xdr:graphicFrame>
      <xdr:nvGraphicFramePr>
        <xdr:cNvPr id="1" name="Chart 3"/>
        <xdr:cNvGraphicFramePr/>
      </xdr:nvGraphicFramePr>
      <xdr:xfrm>
        <a:off x="657225" y="6191250"/>
        <a:ext cx="67913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69</xdr:row>
      <xdr:rowOff>38100</xdr:rowOff>
    </xdr:from>
    <xdr:to>
      <xdr:col>9</xdr:col>
      <xdr:colOff>238125</xdr:colOff>
      <xdr:row>89</xdr:row>
      <xdr:rowOff>114300</xdr:rowOff>
    </xdr:to>
    <xdr:graphicFrame>
      <xdr:nvGraphicFramePr>
        <xdr:cNvPr id="2" name="Chart 4"/>
        <xdr:cNvGraphicFramePr/>
      </xdr:nvGraphicFramePr>
      <xdr:xfrm>
        <a:off x="714375" y="11220450"/>
        <a:ext cx="66770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92</xdr:row>
      <xdr:rowOff>0</xdr:rowOff>
    </xdr:from>
    <xdr:to>
      <xdr:col>9</xdr:col>
      <xdr:colOff>219075</xdr:colOff>
      <xdr:row>112</xdr:row>
      <xdr:rowOff>114300</xdr:rowOff>
    </xdr:to>
    <xdr:graphicFrame>
      <xdr:nvGraphicFramePr>
        <xdr:cNvPr id="3" name="Chart 5"/>
        <xdr:cNvGraphicFramePr/>
      </xdr:nvGraphicFramePr>
      <xdr:xfrm>
        <a:off x="733425" y="14906625"/>
        <a:ext cx="66389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114</xdr:row>
      <xdr:rowOff>9525</xdr:rowOff>
    </xdr:from>
    <xdr:to>
      <xdr:col>9</xdr:col>
      <xdr:colOff>238125</xdr:colOff>
      <xdr:row>135</xdr:row>
      <xdr:rowOff>114300</xdr:rowOff>
    </xdr:to>
    <xdr:graphicFrame>
      <xdr:nvGraphicFramePr>
        <xdr:cNvPr id="4" name="Chart 6"/>
        <xdr:cNvGraphicFramePr/>
      </xdr:nvGraphicFramePr>
      <xdr:xfrm>
        <a:off x="723900" y="18478500"/>
        <a:ext cx="66675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57150</xdr:colOff>
      <xdr:row>139</xdr:row>
      <xdr:rowOff>28575</xdr:rowOff>
    </xdr:from>
    <xdr:to>
      <xdr:col>9</xdr:col>
      <xdr:colOff>323850</xdr:colOff>
      <xdr:row>163</xdr:row>
      <xdr:rowOff>47625</xdr:rowOff>
    </xdr:to>
    <xdr:graphicFrame>
      <xdr:nvGraphicFramePr>
        <xdr:cNvPr id="5" name="Chart 7"/>
        <xdr:cNvGraphicFramePr/>
      </xdr:nvGraphicFramePr>
      <xdr:xfrm>
        <a:off x="714375" y="22545675"/>
        <a:ext cx="676275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57150</xdr:colOff>
      <xdr:row>165</xdr:row>
      <xdr:rowOff>47625</xdr:rowOff>
    </xdr:from>
    <xdr:to>
      <xdr:col>9</xdr:col>
      <xdr:colOff>285750</xdr:colOff>
      <xdr:row>191</xdr:row>
      <xdr:rowOff>114300</xdr:rowOff>
    </xdr:to>
    <xdr:graphicFrame>
      <xdr:nvGraphicFramePr>
        <xdr:cNvPr id="6" name="Chart 10"/>
        <xdr:cNvGraphicFramePr/>
      </xdr:nvGraphicFramePr>
      <xdr:xfrm>
        <a:off x="714375" y="26774775"/>
        <a:ext cx="67246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82"/>
  <sheetViews>
    <sheetView tabSelected="1" workbookViewId="0" topLeftCell="A1">
      <selection activeCell="B2" sqref="B2"/>
    </sheetView>
  </sheetViews>
  <sheetFormatPr defaultColWidth="11.421875" defaultRowHeight="12"/>
  <cols>
    <col min="1" max="1" width="4.421875" style="0" customWidth="1"/>
    <col min="2" max="2" width="5.421875" style="0" bestFit="1" customWidth="1"/>
    <col min="3" max="3" width="28.421875" style="1" bestFit="1" customWidth="1"/>
    <col min="4" max="4" width="12.421875" style="0" customWidth="1"/>
    <col min="5" max="5" width="11.00390625" style="2" customWidth="1"/>
    <col min="6" max="6" width="12.57421875" style="0" bestFit="1" customWidth="1"/>
    <col min="8" max="8" width="13.57421875" style="0" customWidth="1"/>
    <col min="9" max="9" width="8.00390625" style="0" customWidth="1"/>
    <col min="10" max="10" width="5.421875" style="0" bestFit="1" customWidth="1"/>
    <col min="11" max="11" width="7.00390625" style="0" customWidth="1"/>
    <col min="12" max="12" width="10.421875" style="0" customWidth="1"/>
    <col min="13" max="13" width="8.00390625" style="0" customWidth="1"/>
    <col min="14" max="14" width="2.421875" style="0" customWidth="1"/>
    <col min="15" max="15" width="5.421875" style="0" customWidth="1"/>
  </cols>
  <sheetData>
    <row r="1" spans="3:8" s="7" customFormat="1" ht="13.5" thickBot="1">
      <c r="C1" s="8"/>
      <c r="D1" s="10"/>
      <c r="E1" s="16"/>
      <c r="F1" s="11" t="s">
        <v>283</v>
      </c>
      <c r="G1" s="16"/>
      <c r="H1" s="12"/>
    </row>
    <row r="2" spans="2:11" s="7" customFormat="1" ht="12.75">
      <c r="B2" s="15" t="s">
        <v>282</v>
      </c>
      <c r="E2" s="9"/>
      <c r="K2" s="13" t="s">
        <v>281</v>
      </c>
    </row>
    <row r="3" spans="3:5" s="7" customFormat="1" ht="12.75">
      <c r="C3" s="14" t="s">
        <v>284</v>
      </c>
      <c r="E3" s="9"/>
    </row>
    <row r="4" spans="3:5" s="7" customFormat="1" ht="12.75">
      <c r="C4" s="14" t="s">
        <v>285</v>
      </c>
      <c r="E4" s="9"/>
    </row>
    <row r="5" spans="3:5" s="7" customFormat="1" ht="12.75">
      <c r="C5" s="14" t="s">
        <v>286</v>
      </c>
      <c r="E5" s="9"/>
    </row>
    <row r="6" spans="3:5" s="7" customFormat="1" ht="12.75">
      <c r="C6" s="14" t="s">
        <v>287</v>
      </c>
      <c r="E6" s="9"/>
    </row>
    <row r="7" spans="3:5" s="7" customFormat="1" ht="12.75">
      <c r="C7" s="14" t="s">
        <v>288</v>
      </c>
      <c r="E7" s="9"/>
    </row>
    <row r="8" spans="3:5" s="7" customFormat="1" ht="12.75">
      <c r="C8" s="14" t="s">
        <v>289</v>
      </c>
      <c r="E8" s="9"/>
    </row>
    <row r="9" spans="3:5" s="7" customFormat="1" ht="12.75">
      <c r="C9" s="14" t="s">
        <v>216</v>
      </c>
      <c r="E9" s="9"/>
    </row>
    <row r="10" spans="2:15" ht="12.75">
      <c r="B10" s="7"/>
      <c r="C10" s="14" t="s">
        <v>217</v>
      </c>
      <c r="D10" s="7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2.75">
      <c r="B11" s="7"/>
      <c r="C11" s="14" t="s">
        <v>218</v>
      </c>
      <c r="D11" s="7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2.75">
      <c r="B12" s="7"/>
      <c r="C12" s="14" t="s">
        <v>219</v>
      </c>
      <c r="D12" s="7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2.75">
      <c r="B13" s="7"/>
      <c r="C13" s="14" t="s">
        <v>220</v>
      </c>
      <c r="D13" s="7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2.75">
      <c r="B14" s="7"/>
      <c r="C14" s="14" t="s">
        <v>221</v>
      </c>
      <c r="D14" s="7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7"/>
      <c r="C15" s="14" t="s">
        <v>222</v>
      </c>
      <c r="D15" s="7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2.75">
      <c r="B16" s="7"/>
      <c r="C16" s="14" t="s">
        <v>223</v>
      </c>
      <c r="D16" s="7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2.75">
      <c r="B17" s="7"/>
      <c r="C17" s="14" t="s">
        <v>224</v>
      </c>
      <c r="D17" s="7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2.75">
      <c r="B18" s="7"/>
      <c r="C18" s="14" t="s">
        <v>225</v>
      </c>
      <c r="D18" s="7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2.75">
      <c r="B19" s="7"/>
      <c r="C19" s="14" t="s">
        <v>226</v>
      </c>
      <c r="D19" s="7"/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2.75">
      <c r="B20" s="7"/>
      <c r="C20" s="14" t="s">
        <v>227</v>
      </c>
      <c r="D20" s="7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2.75">
      <c r="B21" s="7"/>
      <c r="C21" s="14" t="s">
        <v>228</v>
      </c>
      <c r="D21" s="7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12.75">
      <c r="B22" s="7"/>
      <c r="C22" s="14" t="s">
        <v>229</v>
      </c>
      <c r="D22" s="7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12.75">
      <c r="B23" s="7"/>
      <c r="C23" s="14" t="s">
        <v>230</v>
      </c>
      <c r="D23" s="7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2.75">
      <c r="B24" s="7"/>
      <c r="C24" s="14" t="s">
        <v>231</v>
      </c>
      <c r="D24" s="7"/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12.75">
      <c r="B25" s="7"/>
      <c r="C25" s="14" t="s">
        <v>232</v>
      </c>
      <c r="D25" s="7"/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12.75">
      <c r="B26" s="7"/>
      <c r="C26" s="14" t="s">
        <v>233</v>
      </c>
      <c r="D26" s="7"/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12.75">
      <c r="B27" s="7"/>
      <c r="C27" s="14" t="s">
        <v>234</v>
      </c>
      <c r="D27" s="7"/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12.75">
      <c r="B28" s="7"/>
      <c r="C28" s="14" t="s">
        <v>89</v>
      </c>
      <c r="D28" s="7"/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12.75">
      <c r="B29" s="7"/>
      <c r="C29" s="14" t="s">
        <v>235</v>
      </c>
      <c r="D29" s="7"/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ht="12.75">
      <c r="B30" s="7"/>
      <c r="C30" s="14" t="s">
        <v>236</v>
      </c>
      <c r="D30" s="7"/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12.75">
      <c r="B31" s="7"/>
      <c r="C31" s="14" t="s">
        <v>237</v>
      </c>
      <c r="D31" s="7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2.75">
      <c r="B32" s="7"/>
      <c r="C32" s="14" t="s">
        <v>238</v>
      </c>
      <c r="D32" s="7"/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12.75">
      <c r="B33" s="7"/>
      <c r="C33" s="14" t="s">
        <v>239</v>
      </c>
      <c r="D33" s="7"/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2.75">
      <c r="B34" s="7"/>
      <c r="C34" s="14" t="s">
        <v>240</v>
      </c>
      <c r="D34" s="7"/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2.75">
      <c r="B35" s="7"/>
      <c r="C35" s="14" t="s">
        <v>241</v>
      </c>
      <c r="D35" s="7"/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2.75">
      <c r="B36" s="7"/>
      <c r="C36" s="14" t="s">
        <v>242</v>
      </c>
      <c r="D36" s="7"/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2.75">
      <c r="B37" s="7"/>
      <c r="C37" s="14"/>
      <c r="D37" s="7"/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2.75">
      <c r="B38" s="7"/>
      <c r="C38" s="14"/>
      <c r="D38" s="7"/>
      <c r="E38" s="17" t="s">
        <v>243</v>
      </c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ht="12.75">
      <c r="B39" s="7"/>
      <c r="C39" s="8"/>
      <c r="D39" s="7"/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2.75">
      <c r="B40" s="7"/>
      <c r="C40" s="8"/>
      <c r="D40" s="7"/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>
      <c r="B41" s="7"/>
      <c r="C41" s="8"/>
      <c r="D41" s="7"/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>
      <c r="B42" s="7"/>
      <c r="C42" s="8"/>
      <c r="D42" s="7"/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>
      <c r="B43" s="7"/>
      <c r="C43" s="8"/>
      <c r="D43" s="7"/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>
      <c r="B44" s="7"/>
      <c r="C44" s="8"/>
      <c r="D44" s="7"/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2.75">
      <c r="B45" s="7"/>
      <c r="C45" s="8"/>
      <c r="D45" s="7"/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2.75">
      <c r="B46" s="7"/>
      <c r="C46" s="8"/>
      <c r="D46" s="7"/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2.75">
      <c r="B47" s="7"/>
      <c r="C47" s="8"/>
      <c r="D47" s="7"/>
      <c r="E47" s="9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2.75">
      <c r="B48" s="7"/>
      <c r="C48" s="8"/>
      <c r="D48" s="7"/>
      <c r="E48" s="9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2.75">
      <c r="B49" s="7"/>
      <c r="C49" s="8"/>
      <c r="D49" s="7"/>
      <c r="E49" s="9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2.75">
      <c r="B50" s="7"/>
      <c r="C50" s="8"/>
      <c r="D50" s="7"/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2.75">
      <c r="B51" s="7"/>
      <c r="C51" s="8"/>
      <c r="D51" s="7"/>
      <c r="E51" s="9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2.75">
      <c r="B52" s="7"/>
      <c r="C52" s="8"/>
      <c r="D52" s="7"/>
      <c r="E52" s="9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2.75">
      <c r="B53" s="7"/>
      <c r="C53" s="8"/>
      <c r="D53" s="7"/>
      <c r="E53" s="9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ht="12.75">
      <c r="B54" s="7"/>
      <c r="C54" s="8"/>
      <c r="D54" s="7"/>
      <c r="E54" s="9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2.75">
      <c r="B55" s="7"/>
      <c r="C55" s="8"/>
      <c r="D55" s="7"/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>
      <c r="B56" s="7"/>
      <c r="C56" s="8"/>
      <c r="D56" s="7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>
      <c r="B57" s="7"/>
      <c r="C57" s="8"/>
      <c r="D57" s="7"/>
      <c r="E57" s="9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2.75">
      <c r="B58" s="7"/>
      <c r="C58" s="8"/>
      <c r="D58" s="7"/>
      <c r="E58" s="9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7"/>
      <c r="C59" s="8"/>
      <c r="D59" s="7"/>
      <c r="E59" s="9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>
      <c r="B60" s="7"/>
      <c r="C60" s="8"/>
      <c r="D60" s="7"/>
      <c r="E60" s="9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>
      <c r="B61" s="7"/>
      <c r="C61" s="8"/>
      <c r="D61" s="7"/>
      <c r="E61" s="9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2.75">
      <c r="B62" s="7"/>
      <c r="C62" s="8"/>
      <c r="D62" s="7"/>
      <c r="E62" s="9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ht="12.75">
      <c r="B63" s="7"/>
      <c r="C63" s="8"/>
      <c r="D63" s="7"/>
      <c r="E63" s="9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5" ht="12.75">
      <c r="B64" s="7"/>
      <c r="C64" s="8"/>
      <c r="D64" s="7"/>
      <c r="E64" s="9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12.75">
      <c r="B65" s="7"/>
      <c r="C65" s="8"/>
      <c r="D65" s="7"/>
      <c r="E65" s="9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12.75">
      <c r="B66" s="7"/>
      <c r="C66" s="8"/>
      <c r="D66" s="7"/>
      <c r="E66" s="9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ht="12.75">
      <c r="B67" s="7"/>
      <c r="C67" s="8"/>
      <c r="D67" s="7"/>
      <c r="E67" s="9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ht="12.75">
      <c r="B68" s="7"/>
      <c r="C68" s="8"/>
      <c r="D68" s="7"/>
      <c r="E68" s="9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ht="12.75">
      <c r="B69" s="7"/>
      <c r="C69" s="8"/>
      <c r="D69" s="7"/>
      <c r="E69" s="18" t="s">
        <v>244</v>
      </c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ht="12.75">
      <c r="B70" s="7"/>
      <c r="C70" s="8"/>
      <c r="D70" s="7"/>
      <c r="E70" s="9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5" ht="12.75">
      <c r="B71" s="7"/>
      <c r="C71" s="8"/>
      <c r="D71" s="7"/>
      <c r="E71" s="9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ht="12.75">
      <c r="B72" s="7"/>
      <c r="C72" s="8"/>
      <c r="D72" s="7"/>
      <c r="E72" s="9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ht="12.75">
      <c r="B73" s="7"/>
      <c r="C73" s="8"/>
      <c r="D73" s="7"/>
      <c r="E73" s="9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ht="12.75">
      <c r="B74" s="7"/>
      <c r="C74" s="8"/>
      <c r="D74" s="7"/>
      <c r="E74" s="9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ht="12.75">
      <c r="B75" s="7"/>
      <c r="C75" s="8"/>
      <c r="D75" s="7"/>
      <c r="E75" s="9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2.75">
      <c r="B76" s="7"/>
      <c r="C76" s="8"/>
      <c r="D76" s="7"/>
      <c r="E76" s="9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2.75">
      <c r="B77" s="7"/>
      <c r="C77" s="8"/>
      <c r="D77" s="7"/>
      <c r="E77" s="9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2.75">
      <c r="B78" s="7"/>
      <c r="C78" s="8"/>
      <c r="D78" s="7"/>
      <c r="E78" s="9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2.75">
      <c r="B79" s="7"/>
      <c r="C79" s="8"/>
      <c r="D79" s="7"/>
      <c r="E79" s="9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2.75">
      <c r="B80" s="7"/>
      <c r="C80" s="8"/>
      <c r="D80" s="7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12.75">
      <c r="B81" s="7"/>
      <c r="C81" s="8"/>
      <c r="D81" s="7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ht="12.75">
      <c r="B82" s="7"/>
      <c r="C82" s="8"/>
      <c r="D82" s="7"/>
      <c r="E82" s="9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ht="12.75">
      <c r="B83" s="7"/>
      <c r="C83" s="8"/>
      <c r="D83" s="7"/>
      <c r="E83" s="9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12.75">
      <c r="B84" s="7"/>
      <c r="C84" s="8"/>
      <c r="D84" s="7"/>
      <c r="E84" s="9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12.75">
      <c r="B85" s="7"/>
      <c r="C85" s="8"/>
      <c r="D85" s="7"/>
      <c r="E85" s="9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ht="12.75">
      <c r="B86" s="7"/>
      <c r="C86" s="8"/>
      <c r="D86" s="7"/>
      <c r="E86" s="9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ht="12.75">
      <c r="B87" s="7"/>
      <c r="C87" s="8"/>
      <c r="D87" s="7"/>
      <c r="E87" s="9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ht="12.75">
      <c r="B88" s="7"/>
      <c r="C88" s="8"/>
      <c r="D88" s="7"/>
      <c r="E88" s="9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ht="12.75">
      <c r="B89" s="7"/>
      <c r="C89" s="8"/>
      <c r="D89" s="7"/>
      <c r="E89" s="9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ht="12.75">
      <c r="B90" s="7"/>
      <c r="C90" s="8"/>
      <c r="D90" s="7"/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2.75">
      <c r="B91" s="7"/>
      <c r="C91" s="8"/>
      <c r="D91" s="7"/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12.75">
      <c r="B92" s="7"/>
      <c r="C92" s="8"/>
      <c r="D92" s="7"/>
      <c r="E92" s="18" t="s">
        <v>245</v>
      </c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12.75">
      <c r="B93" s="7"/>
      <c r="C93" s="8"/>
      <c r="D93" s="7"/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ht="12.75">
      <c r="B94" s="7"/>
      <c r="C94" s="8"/>
      <c r="D94" s="7"/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ht="12.75">
      <c r="B95" s="7"/>
      <c r="C95" s="8"/>
      <c r="D95" s="7"/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ht="12.75">
      <c r="B96" s="7"/>
      <c r="C96" s="8"/>
      <c r="D96" s="7"/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12.75">
      <c r="B97" s="7"/>
      <c r="C97" s="8"/>
      <c r="D97" s="7"/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12.75">
      <c r="B98" s="7"/>
      <c r="C98" s="8"/>
      <c r="D98" s="7"/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ht="12.75">
      <c r="B99" s="7"/>
      <c r="C99" s="8"/>
      <c r="D99" s="7"/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2:15" ht="12.75">
      <c r="B100" s="7"/>
      <c r="C100" s="8"/>
      <c r="D100" s="7"/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15" ht="12.75">
      <c r="B101" s="7"/>
      <c r="C101" s="8"/>
      <c r="D101" s="7"/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ht="12.75">
      <c r="B102" s="7"/>
      <c r="C102" s="8"/>
      <c r="D102" s="7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ht="12.75">
      <c r="B103" s="7"/>
      <c r="C103" s="8"/>
      <c r="D103" s="7"/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ht="12.75">
      <c r="B104" s="7"/>
      <c r="C104" s="8"/>
      <c r="D104" s="7"/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2:15" ht="12.75">
      <c r="B105" s="7"/>
      <c r="C105" s="8"/>
      <c r="D105" s="7"/>
      <c r="E105" s="9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15" ht="12.75">
      <c r="B106" s="7"/>
      <c r="C106" s="8"/>
      <c r="D106" s="7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ht="12.75">
      <c r="B107" s="7"/>
      <c r="C107" s="8"/>
      <c r="D107" s="7"/>
      <c r="E107" s="9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ht="12.75">
      <c r="B108" s="7"/>
      <c r="C108" s="8"/>
      <c r="D108" s="7"/>
      <c r="E108" s="9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ht="12.75">
      <c r="B109" s="7"/>
      <c r="C109" s="8"/>
      <c r="D109" s="7"/>
      <c r="E109" s="9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ht="12.75">
      <c r="B110" s="7"/>
      <c r="C110" s="8"/>
      <c r="D110" s="7"/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ht="12.75">
      <c r="B111" s="7"/>
      <c r="C111" s="8"/>
      <c r="D111" s="7"/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ht="12.75">
      <c r="B112" s="7"/>
      <c r="C112" s="8"/>
      <c r="D112" s="7"/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ht="12.75">
      <c r="B113" s="7"/>
      <c r="C113" s="8"/>
      <c r="D113" s="7"/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12.75">
      <c r="B114" s="7"/>
      <c r="C114" s="8"/>
      <c r="D114" s="7"/>
      <c r="E114" s="18" t="s">
        <v>246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2.75">
      <c r="B115" s="7"/>
      <c r="C115" s="8"/>
      <c r="D115" s="7"/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12.75">
      <c r="B116" s="7"/>
      <c r="C116" s="8"/>
      <c r="D116" s="7"/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ht="12.75">
      <c r="B117" s="7"/>
      <c r="C117" s="8"/>
      <c r="D117" s="7"/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ht="12.75">
      <c r="B118" s="7"/>
      <c r="C118" s="8"/>
      <c r="D118" s="7"/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ht="12.75">
      <c r="B119" s="7"/>
      <c r="C119" s="8"/>
      <c r="D119" s="7"/>
      <c r="E119" s="9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ht="12.75">
      <c r="B120" s="7"/>
      <c r="C120" s="8"/>
      <c r="D120" s="7"/>
      <c r="E120" s="9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ht="12.75">
      <c r="B121" s="7"/>
      <c r="C121" s="8"/>
      <c r="D121" s="7"/>
      <c r="E121" s="9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ht="12.75">
      <c r="B122" s="7"/>
      <c r="C122" s="8"/>
      <c r="D122" s="7"/>
      <c r="E122" s="9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ht="12.75">
      <c r="B123" s="7"/>
      <c r="C123" s="8"/>
      <c r="D123" s="7"/>
      <c r="E123" s="9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ht="12.75">
      <c r="B124" s="7"/>
      <c r="C124" s="8"/>
      <c r="D124" s="7"/>
      <c r="E124" s="9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ht="12.75">
      <c r="B125" s="7"/>
      <c r="C125" s="8"/>
      <c r="D125" s="7"/>
      <c r="E125" s="9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2:15" ht="12.75">
      <c r="B126" s="7"/>
      <c r="C126" s="8"/>
      <c r="D126" s="7"/>
      <c r="E126" s="9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2:15" ht="12.75">
      <c r="B127" s="7"/>
      <c r="C127" s="8"/>
      <c r="D127" s="7"/>
      <c r="E127" s="9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2:15" ht="12.75">
      <c r="B128" s="7"/>
      <c r="C128" s="8"/>
      <c r="D128" s="7"/>
      <c r="E128" s="9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ht="12.75">
      <c r="B129" s="7"/>
      <c r="C129" s="8"/>
      <c r="D129" s="7"/>
      <c r="E129" s="9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12.75">
      <c r="B130" s="7"/>
      <c r="C130" s="8"/>
      <c r="D130" s="7"/>
      <c r="E130" s="9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12.75">
      <c r="B131" s="7"/>
      <c r="C131" s="8"/>
      <c r="D131" s="7"/>
      <c r="E131" s="9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2:15" ht="12.75">
      <c r="B132" s="7"/>
      <c r="C132" s="8"/>
      <c r="D132" s="7"/>
      <c r="E132" s="9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2:15" ht="12.75">
      <c r="B133" s="7"/>
      <c r="C133" s="8"/>
      <c r="D133" s="7"/>
      <c r="E133" s="9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2:15" ht="12.75">
      <c r="B134" s="7"/>
      <c r="C134" s="8"/>
      <c r="D134" s="7"/>
      <c r="E134" s="9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2:15" ht="12.75">
      <c r="B135" s="7"/>
      <c r="C135" s="8"/>
      <c r="D135" s="7"/>
      <c r="E135" s="9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2:15" ht="12.75">
      <c r="B136" s="7"/>
      <c r="C136" s="8"/>
      <c r="D136" s="7"/>
      <c r="E136" s="9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2:15" ht="12.75">
      <c r="B137" s="7"/>
      <c r="C137" s="8"/>
      <c r="D137" s="7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2:15" ht="12.75">
      <c r="B138" s="7"/>
      <c r="C138" s="8"/>
      <c r="D138" s="7"/>
      <c r="E138" s="9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2:15" ht="12.75">
      <c r="B139" s="7"/>
      <c r="C139" s="8"/>
      <c r="D139" s="7"/>
      <c r="E139" s="18" t="s">
        <v>247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2:15" ht="12.75">
      <c r="B140" s="7"/>
      <c r="C140" s="8"/>
      <c r="D140" s="7"/>
      <c r="E140" s="9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2:15" ht="12.75">
      <c r="B141" s="7"/>
      <c r="C141" s="8"/>
      <c r="D141" s="7"/>
      <c r="E141" s="9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2:15" ht="12.75">
      <c r="B142" s="7"/>
      <c r="C142" s="8"/>
      <c r="D142" s="7"/>
      <c r="E142" s="9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2:15" ht="12.75">
      <c r="B143" s="7"/>
      <c r="C143" s="8"/>
      <c r="D143" s="7"/>
      <c r="E143" s="9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2:15" ht="12.75">
      <c r="B144" s="7"/>
      <c r="C144" s="8"/>
      <c r="D144" s="7"/>
      <c r="E144" s="9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2:15" ht="12.75">
      <c r="B145" s="7"/>
      <c r="C145" s="8"/>
      <c r="D145" s="7"/>
      <c r="E145" s="9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12.75">
      <c r="B146" s="7"/>
      <c r="C146" s="8"/>
      <c r="D146" s="7"/>
      <c r="E146" s="9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ht="12.75">
      <c r="B147" s="7"/>
      <c r="C147" s="8"/>
      <c r="D147" s="7"/>
      <c r="E147" s="9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2:15" ht="12.75">
      <c r="B148" s="7"/>
      <c r="C148" s="8"/>
      <c r="D148" s="7"/>
      <c r="E148" s="9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2:15" ht="12.75">
      <c r="B149" s="7"/>
      <c r="C149" s="8"/>
      <c r="D149" s="7"/>
      <c r="E149" s="9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2:15" ht="12.75">
      <c r="B150" s="7"/>
      <c r="C150" s="8"/>
      <c r="D150" s="7"/>
      <c r="E150" s="9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2:15" ht="12.75">
      <c r="B151" s="7"/>
      <c r="C151" s="8"/>
      <c r="D151" s="7"/>
      <c r="E151" s="9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2:15" ht="12.75">
      <c r="B152" s="7"/>
      <c r="C152" s="8"/>
      <c r="D152" s="7"/>
      <c r="E152" s="9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2:15" ht="12.75">
      <c r="B153" s="7"/>
      <c r="C153" s="8"/>
      <c r="D153" s="7"/>
      <c r="E153" s="9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2:15" ht="12.75">
      <c r="B154" s="7"/>
      <c r="C154" s="8"/>
      <c r="D154" s="7"/>
      <c r="E154" s="9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2:15" ht="12.75">
      <c r="B155" s="7"/>
      <c r="C155" s="8"/>
      <c r="D155" s="7"/>
      <c r="E155" s="9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2:15" ht="12.75">
      <c r="B156" s="7"/>
      <c r="C156" s="8"/>
      <c r="D156" s="7"/>
      <c r="E156" s="9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2:15" ht="12.75">
      <c r="B157" s="7"/>
      <c r="C157" s="8"/>
      <c r="D157" s="7"/>
      <c r="E157" s="9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2:15" ht="12.75">
      <c r="B158" s="7"/>
      <c r="C158" s="8"/>
      <c r="D158" s="7"/>
      <c r="E158" s="9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2:15" ht="12.75">
      <c r="B159" s="7"/>
      <c r="C159" s="8"/>
      <c r="D159" s="7"/>
      <c r="E159" s="9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2:15" ht="12.75">
      <c r="B160" s="7"/>
      <c r="C160" s="8"/>
      <c r="D160" s="7"/>
      <c r="E160" s="9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12.75">
      <c r="B161" s="7"/>
      <c r="C161" s="8"/>
      <c r="D161" s="7"/>
      <c r="E161" s="9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12.75">
      <c r="B162" s="7"/>
      <c r="C162" s="8"/>
      <c r="D162" s="7"/>
      <c r="E162" s="9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12.75">
      <c r="B163" s="7"/>
      <c r="C163" s="8"/>
      <c r="D163" s="7"/>
      <c r="E163" s="9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12.75">
      <c r="B164" s="7"/>
      <c r="C164" s="8"/>
      <c r="D164" s="7"/>
      <c r="E164" s="9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12.75">
      <c r="B165" s="7"/>
      <c r="C165" s="8"/>
      <c r="D165" s="7"/>
      <c r="E165" s="17" t="s">
        <v>248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12.75">
      <c r="B166" s="7"/>
      <c r="C166" s="8"/>
      <c r="D166" s="7"/>
      <c r="E166" s="9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12.75">
      <c r="B167" s="7"/>
      <c r="C167" s="8"/>
      <c r="D167" s="7"/>
      <c r="E167" s="9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12.75">
      <c r="B168" s="7"/>
      <c r="C168" s="8"/>
      <c r="D168" s="7"/>
      <c r="E168" s="9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12.75">
      <c r="B169" s="7"/>
      <c r="C169" s="8"/>
      <c r="D169" s="7"/>
      <c r="E169" s="9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12.75">
      <c r="B170" s="7"/>
      <c r="C170" s="8"/>
      <c r="D170" s="7"/>
      <c r="E170" s="9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12.75">
      <c r="B171" s="7"/>
      <c r="C171" s="8"/>
      <c r="D171" s="7"/>
      <c r="E171" s="9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12.75">
      <c r="B172" s="7"/>
      <c r="C172" s="8"/>
      <c r="D172" s="7"/>
      <c r="E172" s="9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12.75">
      <c r="B173" s="7"/>
      <c r="C173" s="8"/>
      <c r="D173" s="7"/>
      <c r="E173" s="9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12.75">
      <c r="B174" s="7"/>
      <c r="C174" s="8"/>
      <c r="D174" s="7"/>
      <c r="E174" s="9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12.75">
      <c r="B175" s="7"/>
      <c r="C175" s="8"/>
      <c r="D175" s="7"/>
      <c r="E175" s="9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12.75">
      <c r="B176" s="7"/>
      <c r="C176" s="8"/>
      <c r="D176" s="7"/>
      <c r="E176" s="9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12.75">
      <c r="B177" s="7"/>
      <c r="C177" s="8"/>
      <c r="D177" s="7"/>
      <c r="E177" s="9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12.75">
      <c r="B178" s="7"/>
      <c r="C178" s="8"/>
      <c r="D178" s="7"/>
      <c r="E178" s="9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12.75">
      <c r="B179" s="7"/>
      <c r="C179" s="8"/>
      <c r="D179" s="7"/>
      <c r="E179" s="9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12.75">
      <c r="B180" s="7"/>
      <c r="C180" s="8"/>
      <c r="D180" s="7"/>
      <c r="E180" s="9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12.75">
      <c r="B181" s="7"/>
      <c r="C181" s="8"/>
      <c r="D181" s="7"/>
      <c r="E181" s="9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12.75">
      <c r="B182" s="7"/>
      <c r="C182" s="8"/>
      <c r="D182" s="7"/>
      <c r="E182" s="9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12.75">
      <c r="B183" s="7"/>
      <c r="C183" s="8"/>
      <c r="D183" s="7"/>
      <c r="E183" s="9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12.75">
      <c r="B184" s="7"/>
      <c r="C184" s="8"/>
      <c r="D184" s="7"/>
      <c r="E184" s="9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12.75">
      <c r="B185" s="7"/>
      <c r="C185" s="8"/>
      <c r="D185" s="7"/>
      <c r="E185" s="9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12.75">
      <c r="B186" s="7"/>
      <c r="C186" s="8"/>
      <c r="D186" s="7"/>
      <c r="E186" s="9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12.75">
      <c r="B187" s="7"/>
      <c r="C187" s="8"/>
      <c r="D187" s="7"/>
      <c r="E187" s="9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12.75">
      <c r="B188" s="7"/>
      <c r="C188" s="8"/>
      <c r="D188" s="7"/>
      <c r="E188" s="9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12.75">
      <c r="B189" s="7"/>
      <c r="C189" s="8"/>
      <c r="D189" s="7"/>
      <c r="E189" s="9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12.75">
      <c r="B190" s="7"/>
      <c r="C190" s="8"/>
      <c r="D190" s="7"/>
      <c r="E190" s="9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12.75">
      <c r="B191" s="7"/>
      <c r="C191" s="8"/>
      <c r="D191" s="7"/>
      <c r="E191" s="9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12.75">
      <c r="B192" s="7"/>
      <c r="C192" s="8"/>
      <c r="D192" s="7"/>
      <c r="E192" s="9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12.75">
      <c r="B193" s="7"/>
      <c r="C193" s="8"/>
      <c r="D193" s="7"/>
      <c r="E193" s="9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12.75">
      <c r="B194" s="7"/>
      <c r="C194" s="8"/>
      <c r="D194" s="7"/>
      <c r="E194" s="9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12.75">
      <c r="B195" s="7"/>
      <c r="C195" s="8"/>
      <c r="D195" s="7"/>
      <c r="E195" s="9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12.75">
      <c r="B196" s="7"/>
      <c r="C196" s="8"/>
      <c r="D196" s="7"/>
      <c r="E196" s="9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12.75">
      <c r="B197" s="7"/>
      <c r="C197" s="8"/>
      <c r="D197" s="7"/>
      <c r="E197" s="9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12.75">
      <c r="B198" s="7"/>
      <c r="C198" s="8"/>
      <c r="D198" s="7"/>
      <c r="E198" s="9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9.75" customHeight="1">
      <c r="B199" s="7"/>
      <c r="C199" s="8"/>
      <c r="D199" s="7"/>
      <c r="E199" s="9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12.75">
      <c r="B200" s="7"/>
      <c r="C200" s="8"/>
      <c r="D200" s="7"/>
      <c r="E200" s="9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12.75">
      <c r="B201" s="7"/>
      <c r="C201" s="8"/>
      <c r="D201" s="7"/>
      <c r="E201" s="9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12.75">
      <c r="B202" s="7"/>
      <c r="C202" s="8"/>
      <c r="D202" s="7"/>
      <c r="E202" s="9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12.75">
      <c r="B203" s="7"/>
      <c r="C203" s="8"/>
      <c r="D203" s="7"/>
      <c r="E203" s="9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12.75">
      <c r="B204" s="7"/>
      <c r="C204" s="8"/>
      <c r="D204" s="7"/>
      <c r="E204" s="9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12.75">
      <c r="B205" s="7"/>
      <c r="C205" s="8"/>
      <c r="D205" s="7"/>
      <c r="E205" s="9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12.75">
      <c r="B206" s="7"/>
      <c r="C206" s="8"/>
      <c r="D206" s="7"/>
      <c r="E206" s="9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s="3" customFormat="1" ht="0.75" customHeight="1">
      <c r="B207" s="19"/>
      <c r="C207" s="20"/>
      <c r="D207" s="19"/>
      <c r="E207" s="21"/>
      <c r="F207" s="22" t="s">
        <v>103</v>
      </c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3:13" s="3" customFormat="1" ht="0.75" customHeight="1">
      <c r="C208" s="23"/>
      <c r="E208" s="24">
        <v>1998</v>
      </c>
      <c r="F208" s="25">
        <v>1995</v>
      </c>
      <c r="M208" s="23"/>
    </row>
    <row r="209" spans="3:10" s="3" customFormat="1" ht="0.75" customHeight="1">
      <c r="C209" s="23"/>
      <c r="D209" s="5" t="s">
        <v>106</v>
      </c>
      <c r="E209" s="26" t="s">
        <v>104</v>
      </c>
      <c r="F209" s="27" t="s">
        <v>105</v>
      </c>
      <c r="G209" s="27"/>
      <c r="J209" s="27" t="s">
        <v>150</v>
      </c>
    </row>
    <row r="210" spans="2:12" s="3" customFormat="1" ht="0.75" customHeight="1">
      <c r="B210" s="3">
        <v>1</v>
      </c>
      <c r="C210" s="23" t="s">
        <v>163</v>
      </c>
      <c r="D210" s="3">
        <v>1946</v>
      </c>
      <c r="E210" s="28">
        <v>24.792</v>
      </c>
      <c r="F210" s="29">
        <v>12.8</v>
      </c>
      <c r="I210" s="30"/>
      <c r="J210" s="30"/>
      <c r="L210" s="5" t="s">
        <v>154</v>
      </c>
    </row>
    <row r="211" spans="2:12" s="3" customFormat="1" ht="0.75" customHeight="1">
      <c r="B211" s="3">
        <v>2</v>
      </c>
      <c r="C211" s="23" t="s">
        <v>164</v>
      </c>
      <c r="D211" s="3">
        <v>1955</v>
      </c>
      <c r="E211" s="28">
        <v>3.331</v>
      </c>
      <c r="F211" s="29">
        <v>4.1</v>
      </c>
      <c r="I211" s="30"/>
      <c r="J211" s="30"/>
      <c r="K211" s="31" t="s">
        <v>113</v>
      </c>
      <c r="L211" s="30">
        <v>0.011</v>
      </c>
    </row>
    <row r="212" spans="2:12" s="3" customFormat="1" ht="0.75" customHeight="1">
      <c r="B212" s="3">
        <v>3</v>
      </c>
      <c r="C212" s="23" t="s">
        <v>165</v>
      </c>
      <c r="D212" s="3">
        <v>1962</v>
      </c>
      <c r="E212" s="28">
        <v>30.481</v>
      </c>
      <c r="F212" s="29">
        <v>108.7</v>
      </c>
      <c r="I212" s="30"/>
      <c r="J212" s="30"/>
      <c r="K212" s="31" t="s">
        <v>114</v>
      </c>
      <c r="L212" s="30">
        <v>0.068</v>
      </c>
    </row>
    <row r="213" spans="2:12" s="3" customFormat="1" ht="0.75" customHeight="1">
      <c r="B213" s="3">
        <v>4</v>
      </c>
      <c r="C213" s="23" t="s">
        <v>166</v>
      </c>
      <c r="D213" s="3">
        <v>1993</v>
      </c>
      <c r="E213" s="28">
        <v>0.065</v>
      </c>
      <c r="F213" s="29">
        <v>1.01</v>
      </c>
      <c r="I213" s="30"/>
      <c r="J213" s="30"/>
      <c r="K213" s="31" t="s">
        <v>115</v>
      </c>
      <c r="L213" s="30">
        <v>0.062</v>
      </c>
    </row>
    <row r="214" spans="2:12" s="3" customFormat="1" ht="0.75" customHeight="1">
      <c r="B214" s="3">
        <v>5</v>
      </c>
      <c r="C214" s="23" t="s">
        <v>167</v>
      </c>
      <c r="D214" s="3">
        <v>1976</v>
      </c>
      <c r="E214" s="28">
        <v>10.865</v>
      </c>
      <c r="F214" s="29">
        <v>7.4</v>
      </c>
      <c r="I214" s="30"/>
      <c r="J214" s="30"/>
      <c r="K214" s="31" t="s">
        <v>121</v>
      </c>
      <c r="L214" s="30">
        <v>0.038</v>
      </c>
    </row>
    <row r="215" spans="2:12" s="3" customFormat="1" ht="0.75" customHeight="1">
      <c r="B215" s="3">
        <v>6</v>
      </c>
      <c r="C215" s="23" t="s">
        <v>168</v>
      </c>
      <c r="D215" s="3">
        <v>1981</v>
      </c>
      <c r="E215" s="28">
        <v>0.064</v>
      </c>
      <c r="F215" s="29">
        <v>0.45</v>
      </c>
      <c r="I215" s="30"/>
      <c r="J215" s="30"/>
      <c r="K215" s="31" t="s">
        <v>122</v>
      </c>
      <c r="L215" s="30">
        <v>0.02</v>
      </c>
    </row>
    <row r="216" spans="2:12" s="3" customFormat="1" ht="0.75" customHeight="1">
      <c r="B216" s="3">
        <v>7</v>
      </c>
      <c r="C216" s="23" t="s">
        <v>169</v>
      </c>
      <c r="D216" s="3">
        <v>1945</v>
      </c>
      <c r="E216" s="28">
        <v>36.265</v>
      </c>
      <c r="F216" s="29">
        <v>278.5</v>
      </c>
      <c r="I216" s="30"/>
      <c r="J216" s="30"/>
      <c r="K216" s="31" t="s">
        <v>123</v>
      </c>
      <c r="L216" s="30">
        <v>0.042</v>
      </c>
    </row>
    <row r="217" spans="2:12" s="3" customFormat="1" ht="0.75" customHeight="1">
      <c r="B217" s="3">
        <v>8</v>
      </c>
      <c r="C217" s="23" t="s">
        <v>170</v>
      </c>
      <c r="D217" s="3">
        <v>1992</v>
      </c>
      <c r="E217" s="28">
        <v>3.422</v>
      </c>
      <c r="F217" s="29">
        <v>9.1</v>
      </c>
      <c r="I217" s="30"/>
      <c r="J217" s="30"/>
      <c r="K217" s="31" t="s">
        <v>124</v>
      </c>
      <c r="L217" s="30">
        <v>0.163</v>
      </c>
    </row>
    <row r="218" spans="2:12" s="3" customFormat="1" ht="0.75" customHeight="1">
      <c r="B218" s="3">
        <v>9</v>
      </c>
      <c r="C218" s="23" t="s">
        <v>171</v>
      </c>
      <c r="D218" s="3">
        <v>1945</v>
      </c>
      <c r="E218" s="28">
        <v>18.613</v>
      </c>
      <c r="F218" s="29">
        <v>405.4</v>
      </c>
      <c r="I218" s="30"/>
      <c r="J218" s="30"/>
      <c r="K218" s="31" t="s">
        <v>125</v>
      </c>
      <c r="L218" s="30">
        <v>0.238</v>
      </c>
    </row>
    <row r="219" spans="2:12" s="3" customFormat="1" ht="0.75" customHeight="1">
      <c r="B219" s="3">
        <v>10</v>
      </c>
      <c r="C219" s="23" t="s">
        <v>172</v>
      </c>
      <c r="D219" s="3">
        <v>1955</v>
      </c>
      <c r="E219" s="28">
        <v>8.134</v>
      </c>
      <c r="F219" s="29">
        <v>152</v>
      </c>
      <c r="I219" s="30"/>
      <c r="J219" s="30"/>
      <c r="K219" s="31" t="s">
        <v>126</v>
      </c>
      <c r="L219" s="30">
        <v>1.054</v>
      </c>
    </row>
    <row r="220" spans="2:12" s="3" customFormat="1" ht="0.75" customHeight="1">
      <c r="B220" s="3">
        <v>11</v>
      </c>
      <c r="C220" s="23" t="s">
        <v>173</v>
      </c>
      <c r="D220" s="3">
        <v>1992</v>
      </c>
      <c r="E220" s="28">
        <v>7.856</v>
      </c>
      <c r="F220" s="29">
        <v>11.5</v>
      </c>
      <c r="I220" s="30"/>
      <c r="J220" s="30"/>
      <c r="K220" s="31" t="s">
        <v>127</v>
      </c>
      <c r="L220" s="30">
        <v>0.029</v>
      </c>
    </row>
    <row r="221" spans="2:12" s="3" customFormat="1" ht="0.75" customHeight="1">
      <c r="B221" s="3">
        <v>12</v>
      </c>
      <c r="C221" s="23" t="s">
        <v>174</v>
      </c>
      <c r="D221" s="3">
        <v>1973</v>
      </c>
      <c r="E221" s="28">
        <v>0.28</v>
      </c>
      <c r="F221" s="29">
        <v>4.8</v>
      </c>
      <c r="I221" s="30"/>
      <c r="J221" s="30"/>
      <c r="K221" s="31" t="s">
        <v>128</v>
      </c>
      <c r="L221" s="31">
        <v>0.059</v>
      </c>
    </row>
    <row r="222" spans="2:12" s="3" customFormat="1" ht="0.75" customHeight="1">
      <c r="B222" s="3">
        <v>13</v>
      </c>
      <c r="C222" s="23" t="s">
        <v>175</v>
      </c>
      <c r="D222" s="3">
        <v>1971</v>
      </c>
      <c r="E222" s="28">
        <v>0.616</v>
      </c>
      <c r="F222" s="29">
        <v>7.3</v>
      </c>
      <c r="I222" s="30"/>
      <c r="J222" s="30"/>
      <c r="K222" s="31" t="s">
        <v>129</v>
      </c>
      <c r="L222" s="31">
        <v>0.416</v>
      </c>
    </row>
    <row r="223" spans="2:12" s="3" customFormat="1" ht="0.75" customHeight="1">
      <c r="B223" s="3">
        <v>14</v>
      </c>
      <c r="C223" s="23" t="s">
        <v>107</v>
      </c>
      <c r="D223" s="3">
        <v>1974</v>
      </c>
      <c r="E223" s="28">
        <v>127.567</v>
      </c>
      <c r="F223" s="29">
        <v>144.5</v>
      </c>
      <c r="I223" s="30"/>
      <c r="J223" s="30"/>
      <c r="K223" s="31" t="s">
        <v>130</v>
      </c>
      <c r="L223" s="31">
        <v>0.148</v>
      </c>
    </row>
    <row r="224" spans="2:12" s="3" customFormat="1" ht="0.75" customHeight="1">
      <c r="B224" s="3">
        <v>15</v>
      </c>
      <c r="C224" s="23" t="s">
        <v>176</v>
      </c>
      <c r="D224" s="3">
        <v>1966</v>
      </c>
      <c r="E224" s="28">
        <v>0.259</v>
      </c>
      <c r="F224" s="29">
        <v>2.5</v>
      </c>
      <c r="I224" s="30"/>
      <c r="J224" s="30"/>
      <c r="K224" s="31" t="s">
        <v>131</v>
      </c>
      <c r="L224" s="31">
        <v>0.065</v>
      </c>
    </row>
    <row r="225" spans="2:13" s="3" customFormat="1" ht="0.75" customHeight="1">
      <c r="B225" s="3">
        <v>16</v>
      </c>
      <c r="C225" s="23" t="s">
        <v>177</v>
      </c>
      <c r="D225" s="3">
        <v>1945</v>
      </c>
      <c r="E225" s="28">
        <v>10.409</v>
      </c>
      <c r="F225" s="29">
        <v>49.2</v>
      </c>
      <c r="I225" s="30"/>
      <c r="J225" s="30"/>
      <c r="K225" s="31" t="s">
        <v>132</v>
      </c>
      <c r="L225" s="31">
        <v>6.707</v>
      </c>
      <c r="M225" s="3">
        <v>27.5</v>
      </c>
    </row>
    <row r="226" spans="2:12" s="3" customFormat="1" ht="0.75" customHeight="1">
      <c r="B226" s="3">
        <v>17</v>
      </c>
      <c r="C226" s="23" t="s">
        <v>178</v>
      </c>
      <c r="D226" s="3">
        <v>1945</v>
      </c>
      <c r="E226" s="28">
        <v>10.175</v>
      </c>
      <c r="F226" s="29">
        <v>197</v>
      </c>
      <c r="I226" s="30"/>
      <c r="J226" s="30"/>
      <c r="K226" s="31" t="s">
        <v>133</v>
      </c>
      <c r="L226" s="31">
        <v>0.089</v>
      </c>
    </row>
    <row r="227" spans="2:12" s="3" customFormat="1" ht="0.75" customHeight="1">
      <c r="B227" s="3">
        <v>18</v>
      </c>
      <c r="C227" s="23" t="s">
        <v>179</v>
      </c>
      <c r="D227" s="3">
        <v>1981</v>
      </c>
      <c r="E227" s="28">
        <v>0.23</v>
      </c>
      <c r="F227" s="29">
        <v>0.575</v>
      </c>
      <c r="I227" s="30"/>
      <c r="J227" s="30"/>
      <c r="K227" s="31" t="s">
        <v>134</v>
      </c>
      <c r="L227" s="31">
        <v>0.429</v>
      </c>
    </row>
    <row r="228" spans="2:12" s="3" customFormat="1" ht="0.75" customHeight="1">
      <c r="B228" s="3">
        <v>19</v>
      </c>
      <c r="C228" s="23" t="s">
        <v>180</v>
      </c>
      <c r="D228" s="3">
        <v>1960</v>
      </c>
      <c r="E228" s="28">
        <v>6.101</v>
      </c>
      <c r="F228" s="29">
        <v>7.6</v>
      </c>
      <c r="I228" s="30"/>
      <c r="J228" s="30"/>
      <c r="K228" s="31" t="s">
        <v>135</v>
      </c>
      <c r="L228" s="31">
        <v>0.075</v>
      </c>
    </row>
    <row r="229" spans="2:12" s="3" customFormat="1" ht="0.75" customHeight="1">
      <c r="B229" s="3">
        <v>20</v>
      </c>
      <c r="C229" s="23" t="s">
        <v>181</v>
      </c>
      <c r="D229" s="3">
        <v>1971</v>
      </c>
      <c r="E229" s="28">
        <v>1.908</v>
      </c>
      <c r="F229" s="29">
        <v>1.3</v>
      </c>
      <c r="I229" s="30"/>
      <c r="J229" s="30"/>
      <c r="K229" s="31" t="s">
        <v>136</v>
      </c>
      <c r="L229" s="31">
        <v>0.407</v>
      </c>
    </row>
    <row r="230" spans="2:12" s="3" customFormat="1" ht="0.75" customHeight="1">
      <c r="B230" s="3">
        <v>21</v>
      </c>
      <c r="C230" s="23" t="s">
        <v>182</v>
      </c>
      <c r="D230" s="3">
        <v>1945</v>
      </c>
      <c r="E230" s="28">
        <v>7.826</v>
      </c>
      <c r="F230" s="29">
        <v>20</v>
      </c>
      <c r="I230" s="30"/>
      <c r="J230" s="30"/>
      <c r="K230" s="31" t="s">
        <v>137</v>
      </c>
      <c r="L230" s="31">
        <v>0.142</v>
      </c>
    </row>
    <row r="231" spans="2:12" s="3" customFormat="1" ht="0.75" customHeight="1">
      <c r="B231" s="3">
        <v>22</v>
      </c>
      <c r="C231" s="23" t="s">
        <v>183</v>
      </c>
      <c r="D231" s="3">
        <v>1992</v>
      </c>
      <c r="E231" s="28">
        <v>3.366</v>
      </c>
      <c r="F231" s="29">
        <v>1</v>
      </c>
      <c r="I231" s="30"/>
      <c r="J231" s="30"/>
      <c r="K231" s="31" t="s">
        <v>138</v>
      </c>
      <c r="L231" s="31">
        <v>0.013</v>
      </c>
    </row>
    <row r="232" spans="2:12" s="3" customFormat="1" ht="0.75" customHeight="1">
      <c r="B232" s="3">
        <v>23</v>
      </c>
      <c r="C232" s="23" t="s">
        <v>184</v>
      </c>
      <c r="D232" s="3">
        <v>1966</v>
      </c>
      <c r="E232" s="28">
        <v>1.448</v>
      </c>
      <c r="F232" s="29">
        <v>4.5</v>
      </c>
      <c r="I232" s="30"/>
      <c r="J232" s="30"/>
      <c r="K232" s="31" t="s">
        <v>139</v>
      </c>
      <c r="L232" s="31">
        <v>0.206</v>
      </c>
    </row>
    <row r="233" spans="2:12" s="3" customFormat="1" ht="0.75" customHeight="1">
      <c r="B233" s="3">
        <v>24</v>
      </c>
      <c r="C233" s="23" t="s">
        <v>185</v>
      </c>
      <c r="D233" s="3">
        <v>1945</v>
      </c>
      <c r="E233" s="28">
        <v>169.807</v>
      </c>
      <c r="F233" s="29">
        <v>976.8</v>
      </c>
      <c r="I233" s="30"/>
      <c r="J233" s="30"/>
      <c r="K233" s="31" t="s">
        <v>140</v>
      </c>
      <c r="L233" s="31">
        <v>0.194</v>
      </c>
    </row>
    <row r="234" spans="2:12" s="3" customFormat="1" ht="0.75" customHeight="1">
      <c r="B234" s="3">
        <v>25</v>
      </c>
      <c r="C234" s="23" t="s">
        <v>186</v>
      </c>
      <c r="D234" s="3">
        <v>1984</v>
      </c>
      <c r="E234" s="28">
        <v>0.315</v>
      </c>
      <c r="F234" s="29">
        <v>4.6</v>
      </c>
      <c r="I234" s="30"/>
      <c r="J234" s="30"/>
      <c r="K234" s="31" t="s">
        <v>141</v>
      </c>
      <c r="L234" s="31">
        <v>0.067</v>
      </c>
    </row>
    <row r="235" spans="2:12" s="3" customFormat="1" ht="0.75" customHeight="1">
      <c r="B235" s="3">
        <v>26</v>
      </c>
      <c r="C235" s="23" t="s">
        <v>187</v>
      </c>
      <c r="D235" s="3">
        <v>1955</v>
      </c>
      <c r="E235" s="28">
        <v>8.24</v>
      </c>
      <c r="F235" s="29">
        <v>43.2</v>
      </c>
      <c r="I235" s="30"/>
      <c r="J235" s="30"/>
      <c r="K235" s="31" t="s">
        <v>142</v>
      </c>
      <c r="L235" s="31">
        <v>3.857</v>
      </c>
    </row>
    <row r="236" spans="2:12" s="3" customFormat="1" ht="0.75" customHeight="1">
      <c r="B236" s="3">
        <v>27</v>
      </c>
      <c r="C236" s="23" t="s">
        <v>188</v>
      </c>
      <c r="D236" s="3">
        <v>1960</v>
      </c>
      <c r="E236" s="28">
        <v>11.266</v>
      </c>
      <c r="F236" s="29">
        <v>7.4</v>
      </c>
      <c r="I236" s="30"/>
      <c r="J236" s="30"/>
      <c r="K236" s="31" t="s">
        <v>143</v>
      </c>
      <c r="L236" s="31">
        <v>0.705</v>
      </c>
    </row>
    <row r="237" spans="2:12" s="3" customFormat="1" ht="0.75" customHeight="1">
      <c r="B237" s="3">
        <v>28</v>
      </c>
      <c r="C237" s="23" t="s">
        <v>189</v>
      </c>
      <c r="D237" s="3">
        <v>1962</v>
      </c>
      <c r="E237" s="28">
        <v>5.537</v>
      </c>
      <c r="F237" s="29">
        <v>4</v>
      </c>
      <c r="I237" s="30"/>
      <c r="J237" s="30"/>
      <c r="K237" s="31" t="s">
        <v>144</v>
      </c>
      <c r="L237" s="31">
        <v>0.007</v>
      </c>
    </row>
    <row r="238" spans="2:12" s="3" customFormat="1" ht="0.75" customHeight="1">
      <c r="B238" s="3">
        <v>29</v>
      </c>
      <c r="C238" s="23" t="s">
        <v>190</v>
      </c>
      <c r="D238" s="3">
        <v>1955</v>
      </c>
      <c r="E238" s="28">
        <v>11.34</v>
      </c>
      <c r="F238" s="29">
        <v>7</v>
      </c>
      <c r="I238" s="30"/>
      <c r="J238" s="30"/>
      <c r="K238" s="31" t="s">
        <v>119</v>
      </c>
      <c r="L238" s="31">
        <v>0.007</v>
      </c>
    </row>
    <row r="239" spans="2:13" s="3" customFormat="1" ht="0.75" customHeight="1">
      <c r="B239" s="3">
        <v>30</v>
      </c>
      <c r="C239" s="23" t="s">
        <v>191</v>
      </c>
      <c r="D239" s="3">
        <v>1960</v>
      </c>
      <c r="E239" s="28">
        <v>15.029</v>
      </c>
      <c r="F239" s="29">
        <v>16.5</v>
      </c>
      <c r="I239" s="30"/>
      <c r="J239" s="30"/>
      <c r="K239" s="31" t="s">
        <v>110</v>
      </c>
      <c r="L239" s="30">
        <v>7.26</v>
      </c>
      <c r="M239" s="3">
        <v>158.5</v>
      </c>
    </row>
    <row r="240" spans="2:13" s="3" customFormat="1" ht="0.75" customHeight="1">
      <c r="B240" s="3">
        <v>31</v>
      </c>
      <c r="C240" s="23" t="s">
        <v>192</v>
      </c>
      <c r="D240" s="3">
        <v>1945</v>
      </c>
      <c r="E240" s="28">
        <v>30.675</v>
      </c>
      <c r="F240" s="29">
        <v>694</v>
      </c>
      <c r="I240" s="30"/>
      <c r="J240" s="30"/>
      <c r="K240" s="31" t="s">
        <v>111</v>
      </c>
      <c r="L240" s="30">
        <v>21.908</v>
      </c>
      <c r="M240" s="3">
        <v>290.5</v>
      </c>
    </row>
    <row r="241" spans="2:12" s="3" customFormat="1" ht="0.75" customHeight="1">
      <c r="B241" s="3">
        <v>32</v>
      </c>
      <c r="C241" s="23" t="s">
        <v>193</v>
      </c>
      <c r="D241" s="3">
        <v>1975</v>
      </c>
      <c r="E241" s="28">
        <v>0.4</v>
      </c>
      <c r="F241" s="29">
        <v>0.44</v>
      </c>
      <c r="I241" s="30"/>
      <c r="J241" s="30"/>
      <c r="K241" s="31" t="s">
        <v>145</v>
      </c>
      <c r="L241" s="31">
        <v>0.016</v>
      </c>
    </row>
    <row r="242" spans="2:13" s="3" customFormat="1" ht="0.75" customHeight="1">
      <c r="B242" s="3">
        <v>33</v>
      </c>
      <c r="C242" s="23" t="s">
        <v>194</v>
      </c>
      <c r="D242" s="3">
        <v>1960</v>
      </c>
      <c r="E242" s="28">
        <v>3.376</v>
      </c>
      <c r="F242" s="29">
        <v>2.5</v>
      </c>
      <c r="I242" s="30"/>
      <c r="J242" s="30"/>
      <c r="K242" s="31" t="s">
        <v>112</v>
      </c>
      <c r="L242" s="30">
        <v>0.01</v>
      </c>
      <c r="M242" s="3">
        <v>0.078</v>
      </c>
    </row>
    <row r="243" spans="2:12" s="3" customFormat="1" ht="0.75" customHeight="1">
      <c r="B243" s="3">
        <v>34</v>
      </c>
      <c r="C243" s="23" t="s">
        <v>195</v>
      </c>
      <c r="D243" s="3">
        <v>1960</v>
      </c>
      <c r="E243" s="28">
        <v>7.36</v>
      </c>
      <c r="F243" s="29">
        <v>3.3</v>
      </c>
      <c r="I243" s="30"/>
      <c r="J243" s="30"/>
      <c r="K243" s="31" t="s">
        <v>146</v>
      </c>
      <c r="L243" s="31">
        <v>0.118</v>
      </c>
    </row>
    <row r="244" spans="2:12" s="3" customFormat="1" ht="0.75" customHeight="1">
      <c r="B244" s="3">
        <v>35</v>
      </c>
      <c r="C244" s="23" t="s">
        <v>196</v>
      </c>
      <c r="D244" s="3">
        <v>1945</v>
      </c>
      <c r="E244" s="28">
        <v>14.788</v>
      </c>
      <c r="F244" s="29">
        <v>113.2</v>
      </c>
      <c r="I244" s="30"/>
      <c r="J244" s="30"/>
      <c r="K244" s="31" t="s">
        <v>147</v>
      </c>
      <c r="L244" s="31">
        <v>0.015</v>
      </c>
    </row>
    <row r="245" spans="2:12" s="3" customFormat="1" ht="0.75" customHeight="1">
      <c r="B245" s="3">
        <v>36</v>
      </c>
      <c r="C245" s="23" t="s">
        <v>197</v>
      </c>
      <c r="D245" s="3">
        <v>1945</v>
      </c>
      <c r="E245" s="28">
        <v>1236.915</v>
      </c>
      <c r="F245" s="29">
        <v>2806.825</v>
      </c>
      <c r="I245" s="30"/>
      <c r="J245" s="30"/>
      <c r="K245" s="31" t="s">
        <v>148</v>
      </c>
      <c r="L245" s="31">
        <v>1.557</v>
      </c>
    </row>
    <row r="246" spans="2:12" s="3" customFormat="1" ht="0.75" customHeight="1">
      <c r="B246" s="3">
        <v>37</v>
      </c>
      <c r="C246" s="23" t="s">
        <v>198</v>
      </c>
      <c r="D246" s="3">
        <v>1945</v>
      </c>
      <c r="E246" s="28">
        <v>38.581</v>
      </c>
      <c r="F246" s="29">
        <v>192.5</v>
      </c>
      <c r="I246" s="30"/>
      <c r="J246" s="30"/>
      <c r="K246" s="31" t="s">
        <v>149</v>
      </c>
      <c r="L246" s="31">
        <v>0.234</v>
      </c>
    </row>
    <row r="247" spans="2:12" s="3" customFormat="1" ht="0.75" customHeight="1">
      <c r="B247" s="3">
        <v>38</v>
      </c>
      <c r="C247" s="23" t="s">
        <v>199</v>
      </c>
      <c r="D247" s="3">
        <v>1975</v>
      </c>
      <c r="E247" s="28">
        <v>0.546</v>
      </c>
      <c r="F247" s="29">
        <v>0.37</v>
      </c>
      <c r="I247" s="30"/>
      <c r="J247" s="30"/>
      <c r="K247" s="4" t="s">
        <v>151</v>
      </c>
      <c r="L247" s="32">
        <f>COUNT(L211:L246)</f>
        <v>36</v>
      </c>
    </row>
    <row r="248" spans="2:13" s="3" customFormat="1" ht="0.75" customHeight="1">
      <c r="B248" s="3">
        <v>39</v>
      </c>
      <c r="C248" s="23" t="s">
        <v>108</v>
      </c>
      <c r="D248" s="3">
        <v>1960</v>
      </c>
      <c r="E248" s="28">
        <v>2.658</v>
      </c>
      <c r="F248" s="29">
        <v>7.7</v>
      </c>
      <c r="K248" s="4" t="s">
        <v>152</v>
      </c>
      <c r="L248" s="32">
        <f>SUM(L211:L246)</f>
        <v>46.43600000000001</v>
      </c>
      <c r="M248" s="32">
        <f>SUM(M211:M246)</f>
        <v>476.578</v>
      </c>
    </row>
    <row r="249" spans="2:12" s="3" customFormat="1" ht="0.75" customHeight="1">
      <c r="B249" s="3">
        <v>40</v>
      </c>
      <c r="C249" s="23" t="s">
        <v>200</v>
      </c>
      <c r="D249" s="3">
        <v>1960</v>
      </c>
      <c r="E249" s="28">
        <v>49.001</v>
      </c>
      <c r="F249" s="29">
        <v>16.5</v>
      </c>
      <c r="K249" s="5" t="s">
        <v>94</v>
      </c>
      <c r="L249" s="32">
        <f>AVERAGE(L211:L246)</f>
        <v>1.289888888888889</v>
      </c>
    </row>
    <row r="250" spans="2:12" s="3" customFormat="1" ht="0.75" customHeight="1">
      <c r="B250" s="3">
        <v>41</v>
      </c>
      <c r="C250" s="23" t="s">
        <v>201</v>
      </c>
      <c r="D250" s="3">
        <v>1945</v>
      </c>
      <c r="E250" s="28">
        <v>3.605</v>
      </c>
      <c r="F250" s="29">
        <v>18.4</v>
      </c>
      <c r="K250" s="5" t="s">
        <v>95</v>
      </c>
      <c r="L250" s="32">
        <f>MEDIAN(L211:L246)</f>
        <v>0.1035</v>
      </c>
    </row>
    <row r="251" spans="2:12" s="3" customFormat="1" ht="0.75" customHeight="1">
      <c r="B251" s="3">
        <v>42</v>
      </c>
      <c r="C251" s="23" t="s">
        <v>202</v>
      </c>
      <c r="D251" s="3">
        <v>1960</v>
      </c>
      <c r="E251" s="28">
        <v>15.446</v>
      </c>
      <c r="F251" s="29">
        <v>21.9</v>
      </c>
      <c r="K251" s="5" t="s">
        <v>153</v>
      </c>
      <c r="L251" s="32">
        <f>STDEV(L211:L246)</f>
        <v>3.9188178886552567</v>
      </c>
    </row>
    <row r="252" spans="2:11" s="3" customFormat="1" ht="0.75" customHeight="1">
      <c r="B252" s="3">
        <v>43</v>
      </c>
      <c r="C252" s="23" t="s">
        <v>203</v>
      </c>
      <c r="D252" s="3">
        <v>1992</v>
      </c>
      <c r="E252" s="28">
        <v>4.672</v>
      </c>
      <c r="F252" s="29">
        <v>20.1</v>
      </c>
      <c r="J252" s="27" t="s">
        <v>159</v>
      </c>
      <c r="K252" s="23"/>
    </row>
    <row r="253" spans="2:12" s="3" customFormat="1" ht="0.75" customHeight="1">
      <c r="B253" s="3">
        <v>44</v>
      </c>
      <c r="C253" s="23" t="s">
        <v>204</v>
      </c>
      <c r="D253" s="3">
        <v>1945</v>
      </c>
      <c r="E253" s="28">
        <v>11.051</v>
      </c>
      <c r="F253" s="29">
        <v>14.7</v>
      </c>
      <c r="K253" s="4" t="s">
        <v>151</v>
      </c>
      <c r="L253" s="3">
        <f aca="true" t="shared" si="0" ref="L253:L258">E395</f>
        <v>185</v>
      </c>
    </row>
    <row r="254" spans="2:12" s="3" customFormat="1" ht="0.75" customHeight="1">
      <c r="B254" s="3">
        <v>45</v>
      </c>
      <c r="C254" s="23" t="s">
        <v>205</v>
      </c>
      <c r="D254" s="3">
        <v>1960</v>
      </c>
      <c r="E254" s="28">
        <v>0.749</v>
      </c>
      <c r="F254" s="29">
        <v>7.8</v>
      </c>
      <c r="K254" s="4" t="s">
        <v>152</v>
      </c>
      <c r="L254" s="28">
        <f t="shared" si="0"/>
        <v>5863.300399999999</v>
      </c>
    </row>
    <row r="255" spans="2:12" s="3" customFormat="1" ht="0.75" customHeight="1">
      <c r="B255" s="3">
        <v>46</v>
      </c>
      <c r="C255" s="23" t="s">
        <v>206</v>
      </c>
      <c r="D255" s="3">
        <v>1993</v>
      </c>
      <c r="E255" s="28">
        <v>10.286</v>
      </c>
      <c r="F255" s="29">
        <v>106.2</v>
      </c>
      <c r="K255" s="5" t="s">
        <v>155</v>
      </c>
      <c r="L255" s="30">
        <f t="shared" si="0"/>
        <v>31.69351567567567</v>
      </c>
    </row>
    <row r="256" spans="2:12" s="3" customFormat="1" ht="0.75" customHeight="1">
      <c r="B256" s="3">
        <v>47</v>
      </c>
      <c r="C256" s="23" t="s">
        <v>207</v>
      </c>
      <c r="D256" s="3">
        <v>1945</v>
      </c>
      <c r="E256" s="28">
        <v>5.334</v>
      </c>
      <c r="F256" s="29">
        <v>112.8</v>
      </c>
      <c r="K256" s="5" t="s">
        <v>156</v>
      </c>
      <c r="L256" s="3">
        <f t="shared" si="0"/>
        <v>5.862</v>
      </c>
    </row>
    <row r="257" spans="2:12" s="3" customFormat="1" ht="0.75" customHeight="1">
      <c r="B257" s="3">
        <v>48</v>
      </c>
      <c r="C257" s="23" t="s">
        <v>208</v>
      </c>
      <c r="D257" s="3">
        <v>1977</v>
      </c>
      <c r="E257" s="28">
        <v>0.441</v>
      </c>
      <c r="F257" s="29">
        <v>0.5</v>
      </c>
      <c r="K257" s="6" t="s">
        <v>157</v>
      </c>
      <c r="L257" s="3">
        <f t="shared" si="0"/>
        <v>0.441</v>
      </c>
    </row>
    <row r="258" spans="2:12" s="3" customFormat="1" ht="0.75" customHeight="1">
      <c r="B258" s="3">
        <v>49</v>
      </c>
      <c r="C258" s="23" t="s">
        <v>209</v>
      </c>
      <c r="D258" s="3">
        <v>1978</v>
      </c>
      <c r="E258" s="28">
        <v>0.066</v>
      </c>
      <c r="F258" s="29">
        <v>0.2</v>
      </c>
      <c r="K258" s="5" t="s">
        <v>153</v>
      </c>
      <c r="L258" s="33">
        <f t="shared" si="0"/>
        <v>119.7305000762211</v>
      </c>
    </row>
    <row r="259" spans="2:6" s="3" customFormat="1" ht="0.75" customHeight="1">
      <c r="B259" s="3">
        <v>50</v>
      </c>
      <c r="C259" s="23" t="s">
        <v>210</v>
      </c>
      <c r="D259" s="3">
        <v>1945</v>
      </c>
      <c r="E259" s="28">
        <v>7.999</v>
      </c>
      <c r="F259" s="29">
        <v>26.8</v>
      </c>
    </row>
    <row r="260" spans="2:12" s="3" customFormat="1" ht="0.75" customHeight="1">
      <c r="B260" s="3">
        <v>51</v>
      </c>
      <c r="C260" s="23" t="s">
        <v>211</v>
      </c>
      <c r="D260" s="3">
        <v>1945</v>
      </c>
      <c r="E260" s="28">
        <v>12.337</v>
      </c>
      <c r="F260" s="29">
        <v>44.6</v>
      </c>
      <c r="I260" s="5" t="s">
        <v>100</v>
      </c>
      <c r="J260" s="23"/>
      <c r="K260" s="5" t="s">
        <v>161</v>
      </c>
      <c r="L260" s="34" t="s">
        <v>160</v>
      </c>
    </row>
    <row r="261" spans="2:13" s="3" customFormat="1" ht="0.75" customHeight="1">
      <c r="B261" s="3">
        <v>52</v>
      </c>
      <c r="C261" s="23" t="s">
        <v>212</v>
      </c>
      <c r="D261" s="3">
        <v>1945</v>
      </c>
      <c r="E261" s="28">
        <v>66.05</v>
      </c>
      <c r="F261" s="29">
        <v>171</v>
      </c>
      <c r="H261" s="3">
        <v>1945</v>
      </c>
      <c r="I261" s="3">
        <v>50</v>
      </c>
      <c r="J261" s="3">
        <v>1945</v>
      </c>
      <c r="K261" s="35">
        <f>I261/$B$394</f>
        <v>0.2702702702702703</v>
      </c>
      <c r="L261" s="3">
        <v>1945</v>
      </c>
      <c r="M261" s="3">
        <v>50</v>
      </c>
    </row>
    <row r="262" spans="2:13" s="3" customFormat="1" ht="0.75" customHeight="1">
      <c r="B262" s="3">
        <v>53</v>
      </c>
      <c r="C262" s="23" t="s">
        <v>213</v>
      </c>
      <c r="D262" s="3">
        <v>1945</v>
      </c>
      <c r="E262" s="28">
        <v>5.752</v>
      </c>
      <c r="F262" s="29">
        <v>11.4</v>
      </c>
      <c r="H262" s="3">
        <v>1946</v>
      </c>
      <c r="I262" s="3">
        <v>54</v>
      </c>
      <c r="J262" s="3">
        <v>1946</v>
      </c>
      <c r="K262" s="35">
        <f>IF(K261&lt;1,I262/$B$394,1)</f>
        <v>0.2918918918918919</v>
      </c>
      <c r="L262" s="3">
        <v>1946</v>
      </c>
      <c r="M262" s="3">
        <v>4</v>
      </c>
    </row>
    <row r="263" spans="2:13" s="3" customFormat="1" ht="0.75" customHeight="1">
      <c r="B263" s="3">
        <v>54</v>
      </c>
      <c r="C263" s="23" t="s">
        <v>96</v>
      </c>
      <c r="D263" s="3">
        <v>1968</v>
      </c>
      <c r="E263" s="28">
        <v>0.454</v>
      </c>
      <c r="F263" s="29">
        <v>0.325</v>
      </c>
      <c r="H263" s="3">
        <v>1947</v>
      </c>
      <c r="I263" s="3">
        <f>IF(M263&gt;0,I262+M263,I262)</f>
        <v>56</v>
      </c>
      <c r="J263" s="3">
        <v>1947</v>
      </c>
      <c r="K263" s="35">
        <f aca="true" t="shared" si="1" ref="K263:K326">IF(K262&lt;1,I263/$B$394,1)</f>
        <v>0.3027027027027027</v>
      </c>
      <c r="L263" s="3">
        <v>1947</v>
      </c>
      <c r="M263" s="3">
        <v>2</v>
      </c>
    </row>
    <row r="264" spans="2:13" s="3" customFormat="1" ht="0.75" customHeight="1">
      <c r="B264" s="3">
        <v>55</v>
      </c>
      <c r="C264" s="23" t="s">
        <v>214</v>
      </c>
      <c r="D264" s="3">
        <v>1993</v>
      </c>
      <c r="E264" s="28">
        <v>3.842</v>
      </c>
      <c r="F264" s="29">
        <v>2</v>
      </c>
      <c r="H264" s="3">
        <v>1948</v>
      </c>
      <c r="I264" s="3">
        <v>57</v>
      </c>
      <c r="J264" s="3">
        <v>1948</v>
      </c>
      <c r="K264" s="35">
        <f t="shared" si="1"/>
        <v>0.3081081081081081</v>
      </c>
      <c r="L264" s="3">
        <v>1948</v>
      </c>
      <c r="M264" s="3">
        <v>1</v>
      </c>
    </row>
    <row r="265" spans="2:13" s="3" customFormat="1" ht="0.75" customHeight="1">
      <c r="B265" s="3">
        <v>56</v>
      </c>
      <c r="C265" s="23" t="s">
        <v>215</v>
      </c>
      <c r="D265" s="3">
        <v>1991</v>
      </c>
      <c r="E265" s="28">
        <v>1.421</v>
      </c>
      <c r="F265" s="29">
        <v>12.3</v>
      </c>
      <c r="H265" s="3">
        <v>1949</v>
      </c>
      <c r="I265" s="3">
        <v>58</v>
      </c>
      <c r="J265" s="3">
        <v>1949</v>
      </c>
      <c r="K265" s="35">
        <f t="shared" si="1"/>
        <v>0.31351351351351353</v>
      </c>
      <c r="L265" s="3">
        <v>1949</v>
      </c>
      <c r="M265" s="3">
        <v>1</v>
      </c>
    </row>
    <row r="266" spans="2:13" s="3" customFormat="1" ht="0.75" customHeight="1">
      <c r="B266" s="3">
        <v>57</v>
      </c>
      <c r="C266" s="23" t="s">
        <v>0</v>
      </c>
      <c r="D266" s="3">
        <v>1945</v>
      </c>
      <c r="E266" s="28">
        <v>58.39</v>
      </c>
      <c r="F266" s="29">
        <v>24.2</v>
      </c>
      <c r="H266" s="3">
        <v>1950</v>
      </c>
      <c r="I266" s="3">
        <v>59</v>
      </c>
      <c r="J266" s="3">
        <v>1950</v>
      </c>
      <c r="K266" s="35">
        <f t="shared" si="1"/>
        <v>0.31891891891891894</v>
      </c>
      <c r="L266" s="3">
        <v>1950</v>
      </c>
      <c r="M266" s="3">
        <v>1</v>
      </c>
    </row>
    <row r="267" spans="2:12" s="3" customFormat="1" ht="0.75" customHeight="1">
      <c r="B267" s="3">
        <v>58</v>
      </c>
      <c r="C267" s="23" t="s">
        <v>1</v>
      </c>
      <c r="D267" s="3">
        <v>1970</v>
      </c>
      <c r="E267" s="28">
        <v>0.803</v>
      </c>
      <c r="F267" s="29">
        <v>4.7</v>
      </c>
      <c r="H267" s="3">
        <v>1951</v>
      </c>
      <c r="I267" s="3">
        <v>59</v>
      </c>
      <c r="J267" s="3">
        <v>1951</v>
      </c>
      <c r="K267" s="35">
        <f t="shared" si="1"/>
        <v>0.31891891891891894</v>
      </c>
      <c r="L267" s="3">
        <v>1951</v>
      </c>
    </row>
    <row r="268" spans="2:12" s="3" customFormat="1" ht="0.75" customHeight="1">
      <c r="B268" s="3">
        <v>59</v>
      </c>
      <c r="C268" s="23" t="s">
        <v>2</v>
      </c>
      <c r="D268" s="3">
        <v>1955</v>
      </c>
      <c r="E268" s="28">
        <v>5.149</v>
      </c>
      <c r="F268" s="29">
        <v>92.4</v>
      </c>
      <c r="H268" s="3">
        <v>1952</v>
      </c>
      <c r="I268" s="3">
        <v>59</v>
      </c>
      <c r="J268" s="3">
        <v>1952</v>
      </c>
      <c r="K268" s="35">
        <f t="shared" si="1"/>
        <v>0.31891891891891894</v>
      </c>
      <c r="L268" s="3">
        <v>1952</v>
      </c>
    </row>
    <row r="269" spans="2:12" s="3" customFormat="1" ht="0.75" customHeight="1">
      <c r="B269" s="3">
        <v>60</v>
      </c>
      <c r="C269" s="23" t="s">
        <v>3</v>
      </c>
      <c r="D269" s="3">
        <v>1945</v>
      </c>
      <c r="E269" s="28">
        <v>58.805</v>
      </c>
      <c r="F269" s="29">
        <v>1080</v>
      </c>
      <c r="H269" s="3">
        <v>1953</v>
      </c>
      <c r="I269" s="3">
        <v>59</v>
      </c>
      <c r="J269" s="3">
        <v>1953</v>
      </c>
      <c r="K269" s="35">
        <f t="shared" si="1"/>
        <v>0.31891891891891894</v>
      </c>
      <c r="L269" s="3">
        <v>1953</v>
      </c>
    </row>
    <row r="270" spans="2:12" s="3" customFormat="1" ht="0.75" customHeight="1">
      <c r="B270" s="3">
        <v>61</v>
      </c>
      <c r="C270" s="23" t="s">
        <v>4</v>
      </c>
      <c r="D270" s="3">
        <v>1960</v>
      </c>
      <c r="E270" s="28">
        <v>1.208</v>
      </c>
      <c r="F270" s="29">
        <v>6</v>
      </c>
      <c r="H270" s="3">
        <v>1954</v>
      </c>
      <c r="I270" s="3">
        <v>59</v>
      </c>
      <c r="J270" s="3">
        <v>1954</v>
      </c>
      <c r="K270" s="35">
        <f t="shared" si="1"/>
        <v>0.31891891891891894</v>
      </c>
      <c r="L270" s="3">
        <v>1954</v>
      </c>
    </row>
    <row r="271" spans="2:13" s="3" customFormat="1" ht="0.75" customHeight="1">
      <c r="B271" s="3">
        <v>62</v>
      </c>
      <c r="C271" s="23" t="s">
        <v>5</v>
      </c>
      <c r="D271" s="3">
        <v>1965</v>
      </c>
      <c r="E271" s="28">
        <v>1.292</v>
      </c>
      <c r="F271" s="29">
        <v>1.1</v>
      </c>
      <c r="H271" s="3">
        <v>1955</v>
      </c>
      <c r="I271" s="3">
        <v>76</v>
      </c>
      <c r="J271" s="3">
        <v>1955</v>
      </c>
      <c r="K271" s="35">
        <f t="shared" si="1"/>
        <v>0.41081081081081083</v>
      </c>
      <c r="L271" s="3">
        <v>1955</v>
      </c>
      <c r="M271" s="3">
        <v>17</v>
      </c>
    </row>
    <row r="272" spans="2:13" s="3" customFormat="1" ht="0.75" customHeight="1">
      <c r="B272" s="3">
        <v>63</v>
      </c>
      <c r="C272" s="23" t="s">
        <v>6</v>
      </c>
      <c r="D272" s="3">
        <v>1992</v>
      </c>
      <c r="E272" s="28">
        <v>5.109</v>
      </c>
      <c r="F272" s="29">
        <v>6.2</v>
      </c>
      <c r="H272" s="3">
        <v>1956</v>
      </c>
      <c r="I272" s="3">
        <v>79</v>
      </c>
      <c r="J272" s="3">
        <v>1956</v>
      </c>
      <c r="K272" s="35">
        <f t="shared" si="1"/>
        <v>0.42702702702702705</v>
      </c>
      <c r="L272" s="3">
        <v>1956</v>
      </c>
      <c r="M272" s="3">
        <v>3</v>
      </c>
    </row>
    <row r="273" spans="2:13" s="3" customFormat="1" ht="0.75" customHeight="1">
      <c r="B273" s="3">
        <v>64</v>
      </c>
      <c r="C273" s="23" t="s">
        <v>7</v>
      </c>
      <c r="D273" s="3">
        <v>1973</v>
      </c>
      <c r="E273" s="28">
        <v>82.079</v>
      </c>
      <c r="F273" s="29">
        <v>1450</v>
      </c>
      <c r="H273" s="3">
        <v>1957</v>
      </c>
      <c r="I273" s="3">
        <v>81</v>
      </c>
      <c r="J273" s="3">
        <v>1957</v>
      </c>
      <c r="K273" s="35">
        <f t="shared" si="1"/>
        <v>0.43783783783783786</v>
      </c>
      <c r="L273" s="3">
        <v>1957</v>
      </c>
      <c r="M273" s="3">
        <v>2</v>
      </c>
    </row>
    <row r="274" spans="2:13" s="3" customFormat="1" ht="0.75" customHeight="1">
      <c r="B274" s="3">
        <v>65</v>
      </c>
      <c r="C274" s="23" t="s">
        <v>8</v>
      </c>
      <c r="D274" s="3">
        <v>1957</v>
      </c>
      <c r="E274" s="28">
        <v>18.497</v>
      </c>
      <c r="F274" s="29">
        <v>25.1</v>
      </c>
      <c r="H274" s="3">
        <v>1958</v>
      </c>
      <c r="I274" s="3">
        <v>82</v>
      </c>
      <c r="J274" s="3">
        <v>1958</v>
      </c>
      <c r="K274" s="35">
        <f t="shared" si="1"/>
        <v>0.44324324324324327</v>
      </c>
      <c r="L274" s="3">
        <v>1958</v>
      </c>
      <c r="M274" s="3">
        <v>1</v>
      </c>
    </row>
    <row r="275" spans="2:12" s="3" customFormat="1" ht="0.75" customHeight="1">
      <c r="B275" s="3">
        <v>66</v>
      </c>
      <c r="C275" s="23" t="s">
        <v>9</v>
      </c>
      <c r="D275" s="3">
        <v>1945</v>
      </c>
      <c r="E275" s="28">
        <v>10.662</v>
      </c>
      <c r="F275" s="29">
        <v>101.7</v>
      </c>
      <c r="H275" s="3">
        <v>1959</v>
      </c>
      <c r="I275" s="3">
        <v>82</v>
      </c>
      <c r="J275" s="3">
        <v>1959</v>
      </c>
      <c r="K275" s="35">
        <f t="shared" si="1"/>
        <v>0.44324324324324327</v>
      </c>
      <c r="L275" s="3">
        <v>1959</v>
      </c>
    </row>
    <row r="276" spans="2:13" s="3" customFormat="1" ht="0.75" customHeight="1">
      <c r="B276" s="3">
        <v>67</v>
      </c>
      <c r="C276" s="23" t="s">
        <v>10</v>
      </c>
      <c r="D276" s="3">
        <v>1974</v>
      </c>
      <c r="E276" s="28">
        <v>0.096</v>
      </c>
      <c r="F276" s="29">
        <v>0.284</v>
      </c>
      <c r="H276" s="3">
        <v>1960</v>
      </c>
      <c r="I276" s="3">
        <v>99</v>
      </c>
      <c r="J276" s="3">
        <v>1960</v>
      </c>
      <c r="K276" s="35">
        <f t="shared" si="1"/>
        <v>0.5351351351351351</v>
      </c>
      <c r="L276" s="3">
        <v>1960</v>
      </c>
      <c r="M276" s="3">
        <v>17</v>
      </c>
    </row>
    <row r="277" spans="2:13" s="3" customFormat="1" ht="0.75" customHeight="1">
      <c r="B277" s="3">
        <v>68</v>
      </c>
      <c r="C277" s="23" t="s">
        <v>11</v>
      </c>
      <c r="D277" s="3">
        <v>1945</v>
      </c>
      <c r="E277" s="28">
        <v>12.008</v>
      </c>
      <c r="F277" s="29">
        <v>36.7</v>
      </c>
      <c r="H277" s="3">
        <v>1961</v>
      </c>
      <c r="I277" s="3">
        <v>103</v>
      </c>
      <c r="J277" s="3">
        <v>1961</v>
      </c>
      <c r="K277" s="35">
        <f t="shared" si="1"/>
        <v>0.5567567567567567</v>
      </c>
      <c r="L277" s="3">
        <v>1961</v>
      </c>
      <c r="M277" s="3">
        <v>4</v>
      </c>
    </row>
    <row r="278" spans="2:13" s="3" customFormat="1" ht="0.75" customHeight="1">
      <c r="B278" s="3">
        <v>69</v>
      </c>
      <c r="C278" s="23" t="s">
        <v>99</v>
      </c>
      <c r="D278" s="3">
        <v>1958</v>
      </c>
      <c r="E278" s="28">
        <v>7.477</v>
      </c>
      <c r="F278" s="29">
        <v>6.5</v>
      </c>
      <c r="H278" s="3">
        <v>1962</v>
      </c>
      <c r="I278" s="3">
        <v>109</v>
      </c>
      <c r="J278" s="3">
        <v>1962</v>
      </c>
      <c r="K278" s="35">
        <f t="shared" si="1"/>
        <v>0.5891891891891892</v>
      </c>
      <c r="L278" s="3">
        <v>1962</v>
      </c>
      <c r="M278" s="3">
        <v>6</v>
      </c>
    </row>
    <row r="279" spans="2:13" s="3" customFormat="1" ht="0.75" customHeight="1">
      <c r="B279" s="3">
        <v>70</v>
      </c>
      <c r="C279" s="23" t="s">
        <v>12</v>
      </c>
      <c r="D279" s="3">
        <v>1974</v>
      </c>
      <c r="E279" s="28">
        <v>1.206</v>
      </c>
      <c r="F279" s="29">
        <v>1</v>
      </c>
      <c r="H279" s="3">
        <v>1963</v>
      </c>
      <c r="I279" s="3">
        <v>111</v>
      </c>
      <c r="J279" s="3">
        <v>1963</v>
      </c>
      <c r="K279" s="35">
        <f t="shared" si="1"/>
        <v>0.6</v>
      </c>
      <c r="L279" s="3">
        <v>1963</v>
      </c>
      <c r="M279" s="3">
        <v>2</v>
      </c>
    </row>
    <row r="280" spans="2:13" s="3" customFormat="1" ht="0.75" customHeight="1">
      <c r="B280" s="3">
        <v>71</v>
      </c>
      <c r="C280" s="23" t="s">
        <v>13</v>
      </c>
      <c r="D280" s="3">
        <v>1966</v>
      </c>
      <c r="E280" s="28">
        <v>0.708</v>
      </c>
      <c r="F280" s="29">
        <v>1.6</v>
      </c>
      <c r="H280" s="3">
        <v>1964</v>
      </c>
      <c r="I280" s="3">
        <v>114</v>
      </c>
      <c r="J280" s="3">
        <v>1964</v>
      </c>
      <c r="K280" s="35">
        <f t="shared" si="1"/>
        <v>0.6162162162162163</v>
      </c>
      <c r="L280" s="3">
        <v>1964</v>
      </c>
      <c r="M280" s="3">
        <v>3</v>
      </c>
    </row>
    <row r="281" spans="2:13" s="3" customFormat="1" ht="0.75" customHeight="1">
      <c r="B281" s="3">
        <v>72</v>
      </c>
      <c r="C281" s="23" t="s">
        <v>14</v>
      </c>
      <c r="D281" s="3">
        <v>1945</v>
      </c>
      <c r="E281" s="28">
        <v>6.781</v>
      </c>
      <c r="F281" s="29">
        <v>6.5</v>
      </c>
      <c r="H281" s="3">
        <v>1965</v>
      </c>
      <c r="I281" s="3">
        <v>117</v>
      </c>
      <c r="J281" s="3">
        <v>1965</v>
      </c>
      <c r="K281" s="35">
        <f t="shared" si="1"/>
        <v>0.6324324324324324</v>
      </c>
      <c r="L281" s="3">
        <v>1965</v>
      </c>
      <c r="M281" s="3">
        <v>3</v>
      </c>
    </row>
    <row r="282" spans="2:13" s="3" customFormat="1" ht="0.75" customHeight="1">
      <c r="B282" s="3">
        <v>73</v>
      </c>
      <c r="C282" s="23" t="s">
        <v>15</v>
      </c>
      <c r="D282" s="3">
        <v>1945</v>
      </c>
      <c r="E282" s="28">
        <v>5.862</v>
      </c>
      <c r="F282" s="29">
        <v>10.8</v>
      </c>
      <c r="H282" s="3">
        <v>1966</v>
      </c>
      <c r="I282" s="3">
        <v>121</v>
      </c>
      <c r="J282" s="3">
        <v>1966</v>
      </c>
      <c r="K282" s="35">
        <f t="shared" si="1"/>
        <v>0.654054054054054</v>
      </c>
      <c r="L282" s="3">
        <v>1966</v>
      </c>
      <c r="M282" s="3">
        <v>4</v>
      </c>
    </row>
    <row r="283" spans="2:12" s="3" customFormat="1" ht="0.75" customHeight="1">
      <c r="B283" s="3">
        <v>74</v>
      </c>
      <c r="C283" s="23" t="s">
        <v>16</v>
      </c>
      <c r="D283" s="3">
        <v>1955</v>
      </c>
      <c r="E283" s="28">
        <v>10.208</v>
      </c>
      <c r="F283" s="29">
        <v>72.5</v>
      </c>
      <c r="H283" s="3">
        <v>1967</v>
      </c>
      <c r="I283" s="3">
        <v>121</v>
      </c>
      <c r="J283" s="3">
        <v>1967</v>
      </c>
      <c r="K283" s="35">
        <f t="shared" si="1"/>
        <v>0.654054054054054</v>
      </c>
      <c r="L283" s="3">
        <v>1967</v>
      </c>
    </row>
    <row r="284" spans="2:13" s="3" customFormat="1" ht="0.75" customHeight="1">
      <c r="B284" s="3">
        <v>75</v>
      </c>
      <c r="C284" s="23" t="s">
        <v>17</v>
      </c>
      <c r="D284" s="3">
        <v>1946</v>
      </c>
      <c r="E284" s="28">
        <v>0.271</v>
      </c>
      <c r="F284" s="29">
        <v>5</v>
      </c>
      <c r="H284" s="3">
        <v>1968</v>
      </c>
      <c r="I284" s="3">
        <v>124</v>
      </c>
      <c r="J284" s="3">
        <v>1968</v>
      </c>
      <c r="K284" s="35">
        <f t="shared" si="1"/>
        <v>0.6702702702702703</v>
      </c>
      <c r="L284" s="3">
        <v>1968</v>
      </c>
      <c r="M284" s="3">
        <v>3</v>
      </c>
    </row>
    <row r="285" spans="2:12" s="3" customFormat="1" ht="0.75" customHeight="1">
      <c r="B285" s="3">
        <v>76</v>
      </c>
      <c r="C285" s="23" t="s">
        <v>18</v>
      </c>
      <c r="D285" s="3">
        <v>1945</v>
      </c>
      <c r="E285" s="28">
        <v>984.004</v>
      </c>
      <c r="F285" s="29">
        <v>1410</v>
      </c>
      <c r="H285" s="3">
        <v>1969</v>
      </c>
      <c r="I285" s="3">
        <v>124</v>
      </c>
      <c r="J285" s="3">
        <v>1969</v>
      </c>
      <c r="K285" s="35">
        <f t="shared" si="1"/>
        <v>0.6702702702702703</v>
      </c>
      <c r="L285" s="3">
        <v>1969</v>
      </c>
    </row>
    <row r="286" spans="2:13" s="3" customFormat="1" ht="0.75" customHeight="1">
      <c r="B286" s="3">
        <v>77</v>
      </c>
      <c r="C286" s="23" t="s">
        <v>19</v>
      </c>
      <c r="D286" s="3">
        <v>1950</v>
      </c>
      <c r="E286" s="28">
        <v>212.942</v>
      </c>
      <c r="F286" s="29">
        <v>711</v>
      </c>
      <c r="H286" s="3">
        <v>1970</v>
      </c>
      <c r="I286" s="3">
        <v>125</v>
      </c>
      <c r="J286" s="3">
        <v>1970</v>
      </c>
      <c r="K286" s="35">
        <f t="shared" si="1"/>
        <v>0.6756756756756757</v>
      </c>
      <c r="L286" s="3">
        <v>1970</v>
      </c>
      <c r="M286" s="3">
        <v>1</v>
      </c>
    </row>
    <row r="287" spans="2:13" s="3" customFormat="1" ht="0.75" customHeight="1">
      <c r="B287" s="3">
        <v>78</v>
      </c>
      <c r="C287" s="23" t="s">
        <v>20</v>
      </c>
      <c r="D287" s="3">
        <v>1945</v>
      </c>
      <c r="E287" s="28">
        <v>68.96</v>
      </c>
      <c r="F287" s="29">
        <v>323.5</v>
      </c>
      <c r="H287" s="3">
        <v>1971</v>
      </c>
      <c r="I287" s="3">
        <v>130</v>
      </c>
      <c r="J287" s="3">
        <v>1971</v>
      </c>
      <c r="K287" s="35">
        <f t="shared" si="1"/>
        <v>0.7027027027027027</v>
      </c>
      <c r="L287" s="3">
        <v>1971</v>
      </c>
      <c r="M287" s="3">
        <v>5</v>
      </c>
    </row>
    <row r="288" spans="2:12" s="3" customFormat="1" ht="0.75" customHeight="1">
      <c r="B288" s="3">
        <v>79</v>
      </c>
      <c r="C288" s="23" t="s">
        <v>21</v>
      </c>
      <c r="D288" s="3">
        <v>1945</v>
      </c>
      <c r="E288" s="28">
        <v>21.722</v>
      </c>
      <c r="F288" s="29">
        <v>41.1</v>
      </c>
      <c r="H288" s="3">
        <v>1972</v>
      </c>
      <c r="I288" s="3">
        <v>130</v>
      </c>
      <c r="J288" s="3">
        <v>1972</v>
      </c>
      <c r="K288" s="35">
        <f t="shared" si="1"/>
        <v>0.7027027027027027</v>
      </c>
      <c r="L288" s="3">
        <v>1972</v>
      </c>
    </row>
    <row r="289" spans="2:13" s="3" customFormat="1" ht="0.75" customHeight="1">
      <c r="B289" s="3">
        <v>80</v>
      </c>
      <c r="C289" s="23" t="s">
        <v>22</v>
      </c>
      <c r="D289" s="3">
        <v>1955</v>
      </c>
      <c r="E289" s="28">
        <v>3.619</v>
      </c>
      <c r="F289" s="29">
        <v>54.6</v>
      </c>
      <c r="H289" s="3">
        <v>1973</v>
      </c>
      <c r="I289" s="3">
        <v>132</v>
      </c>
      <c r="J289" s="3">
        <v>1973</v>
      </c>
      <c r="K289" s="35">
        <f t="shared" si="1"/>
        <v>0.7135135135135136</v>
      </c>
      <c r="L289" s="3">
        <v>1973</v>
      </c>
      <c r="M289" s="3">
        <v>2</v>
      </c>
    </row>
    <row r="290" spans="2:13" s="3" customFormat="1" ht="0.75" customHeight="1">
      <c r="B290" s="3">
        <v>81</v>
      </c>
      <c r="C290" s="23" t="s">
        <v>23</v>
      </c>
      <c r="D290" s="3">
        <v>1949</v>
      </c>
      <c r="E290" s="28">
        <v>5.644</v>
      </c>
      <c r="F290" s="29">
        <v>80.1</v>
      </c>
      <c r="H290" s="3">
        <v>1974</v>
      </c>
      <c r="I290" s="3">
        <v>135</v>
      </c>
      <c r="J290" s="3">
        <v>1974</v>
      </c>
      <c r="K290" s="35">
        <f t="shared" si="1"/>
        <v>0.7297297297297297</v>
      </c>
      <c r="L290" s="3">
        <v>1974</v>
      </c>
      <c r="M290" s="3">
        <v>3</v>
      </c>
    </row>
    <row r="291" spans="2:13" s="3" customFormat="1" ht="0.75" customHeight="1">
      <c r="B291" s="3">
        <v>82</v>
      </c>
      <c r="C291" s="23" t="s">
        <v>24</v>
      </c>
      <c r="D291" s="3">
        <v>1955</v>
      </c>
      <c r="E291" s="28">
        <v>56.783</v>
      </c>
      <c r="F291" s="29">
        <v>1090</v>
      </c>
      <c r="H291" s="3">
        <v>1975</v>
      </c>
      <c r="I291" s="3">
        <v>141</v>
      </c>
      <c r="J291" s="3">
        <v>1975</v>
      </c>
      <c r="K291" s="35">
        <f t="shared" si="1"/>
        <v>0.7621621621621621</v>
      </c>
      <c r="L291" s="3">
        <v>1975</v>
      </c>
      <c r="M291" s="3">
        <v>6</v>
      </c>
    </row>
    <row r="292" spans="2:13" s="3" customFormat="1" ht="0.75" customHeight="1">
      <c r="B292" s="3">
        <v>83</v>
      </c>
      <c r="C292" s="23" t="s">
        <v>25</v>
      </c>
      <c r="D292" s="3">
        <v>1962</v>
      </c>
      <c r="E292" s="28">
        <v>2.635</v>
      </c>
      <c r="F292" s="29">
        <v>8.2</v>
      </c>
      <c r="H292" s="3">
        <v>1976</v>
      </c>
      <c r="I292" s="3">
        <v>144</v>
      </c>
      <c r="J292" s="3">
        <v>1976</v>
      </c>
      <c r="K292" s="35">
        <f t="shared" si="1"/>
        <v>0.7783783783783784</v>
      </c>
      <c r="L292" s="3">
        <v>1976</v>
      </c>
      <c r="M292" s="3">
        <v>3</v>
      </c>
    </row>
    <row r="293" spans="2:13" s="3" customFormat="1" ht="0.75" customHeight="1">
      <c r="B293" s="3">
        <v>84</v>
      </c>
      <c r="C293" s="23" t="s">
        <v>26</v>
      </c>
      <c r="D293" s="3">
        <v>1956</v>
      </c>
      <c r="E293" s="28">
        <v>125.932</v>
      </c>
      <c r="F293" s="29">
        <v>2680</v>
      </c>
      <c r="H293" s="3">
        <v>1977</v>
      </c>
      <c r="I293" s="3">
        <v>146</v>
      </c>
      <c r="J293" s="3">
        <v>1977</v>
      </c>
      <c r="K293" s="35">
        <f t="shared" si="1"/>
        <v>0.7891891891891892</v>
      </c>
      <c r="L293" s="3">
        <v>1977</v>
      </c>
      <c r="M293" s="3">
        <v>2</v>
      </c>
    </row>
    <row r="294" spans="2:13" s="3" customFormat="1" ht="0.75" customHeight="1">
      <c r="B294" s="3">
        <v>85</v>
      </c>
      <c r="C294" s="23" t="s">
        <v>27</v>
      </c>
      <c r="D294" s="3">
        <v>1955</v>
      </c>
      <c r="E294" s="28">
        <v>4.435</v>
      </c>
      <c r="F294" s="29">
        <v>19.3</v>
      </c>
      <c r="H294" s="3">
        <v>1978</v>
      </c>
      <c r="I294" s="3">
        <v>148</v>
      </c>
      <c r="J294" s="3">
        <v>1978</v>
      </c>
      <c r="K294" s="35">
        <f t="shared" si="1"/>
        <v>0.8</v>
      </c>
      <c r="L294" s="3">
        <v>1978</v>
      </c>
      <c r="M294" s="3">
        <v>2</v>
      </c>
    </row>
    <row r="295" spans="2:13" s="3" customFormat="1" ht="0.75" customHeight="1">
      <c r="B295" s="3">
        <v>86</v>
      </c>
      <c r="C295" s="23" t="s">
        <v>28</v>
      </c>
      <c r="D295" s="3">
        <v>1992</v>
      </c>
      <c r="E295" s="28">
        <v>16.847</v>
      </c>
      <c r="F295" s="29">
        <v>46.9</v>
      </c>
      <c r="H295" s="3">
        <v>1979</v>
      </c>
      <c r="I295" s="3">
        <v>149</v>
      </c>
      <c r="J295" s="3">
        <v>1979</v>
      </c>
      <c r="K295" s="35">
        <f t="shared" si="1"/>
        <v>0.8054054054054054</v>
      </c>
      <c r="L295" s="3">
        <v>1979</v>
      </c>
      <c r="M295" s="3">
        <v>1</v>
      </c>
    </row>
    <row r="296" spans="2:13" s="3" customFormat="1" ht="0.75" customHeight="1">
      <c r="B296" s="3">
        <v>87</v>
      </c>
      <c r="C296" s="23" t="s">
        <v>29</v>
      </c>
      <c r="D296" s="3">
        <v>1963</v>
      </c>
      <c r="E296" s="28">
        <v>28.337</v>
      </c>
      <c r="F296" s="29">
        <v>36.8</v>
      </c>
      <c r="H296" s="3">
        <v>1980</v>
      </c>
      <c r="I296" s="3">
        <v>151</v>
      </c>
      <c r="J296" s="3">
        <v>1980</v>
      </c>
      <c r="K296" s="35">
        <f t="shared" si="1"/>
        <v>0.8162162162162162</v>
      </c>
      <c r="L296" s="3">
        <v>1980</v>
      </c>
      <c r="M296" s="3">
        <v>2</v>
      </c>
    </row>
    <row r="297" spans="2:13" s="3" customFormat="1" ht="0.75" customHeight="1">
      <c r="B297" s="3">
        <v>88</v>
      </c>
      <c r="C297" s="23" t="s">
        <v>30</v>
      </c>
      <c r="D297" s="3">
        <v>1991</v>
      </c>
      <c r="E297" s="28">
        <v>21.234</v>
      </c>
      <c r="F297" s="29">
        <v>21.5</v>
      </c>
      <c r="H297" s="3">
        <v>1981</v>
      </c>
      <c r="I297" s="3">
        <v>154</v>
      </c>
      <c r="J297" s="3">
        <v>1981</v>
      </c>
      <c r="K297" s="35">
        <f t="shared" si="1"/>
        <v>0.8324324324324325</v>
      </c>
      <c r="L297" s="3">
        <v>1981</v>
      </c>
      <c r="M297" s="3">
        <v>3</v>
      </c>
    </row>
    <row r="298" spans="2:12" s="3" customFormat="1" ht="0.75" customHeight="1">
      <c r="B298" s="3">
        <v>89</v>
      </c>
      <c r="C298" s="23" t="s">
        <v>31</v>
      </c>
      <c r="D298" s="3">
        <v>1991</v>
      </c>
      <c r="E298" s="28">
        <v>46.417</v>
      </c>
      <c r="F298" s="29">
        <v>591</v>
      </c>
      <c r="H298" s="3">
        <v>1982</v>
      </c>
      <c r="I298" s="3">
        <v>154</v>
      </c>
      <c r="J298" s="3">
        <v>1982</v>
      </c>
      <c r="K298" s="35">
        <f t="shared" si="1"/>
        <v>0.8324324324324325</v>
      </c>
      <c r="L298" s="3">
        <v>1982</v>
      </c>
    </row>
    <row r="299" spans="2:13" s="3" customFormat="1" ht="0.75" customHeight="1">
      <c r="B299" s="3">
        <v>90</v>
      </c>
      <c r="C299" s="23" t="s">
        <v>32</v>
      </c>
      <c r="D299" s="3">
        <v>1963</v>
      </c>
      <c r="E299" s="28">
        <v>1.913</v>
      </c>
      <c r="F299" s="29">
        <v>30.8</v>
      </c>
      <c r="H299" s="3">
        <v>1983</v>
      </c>
      <c r="I299" s="3">
        <v>155</v>
      </c>
      <c r="J299" s="3">
        <v>1983</v>
      </c>
      <c r="K299" s="35">
        <f t="shared" si="1"/>
        <v>0.8378378378378378</v>
      </c>
      <c r="L299" s="3">
        <v>1983</v>
      </c>
      <c r="M299" s="3">
        <v>1</v>
      </c>
    </row>
    <row r="300" spans="2:13" s="3" customFormat="1" ht="0.75" customHeight="1">
      <c r="B300" s="3">
        <v>91</v>
      </c>
      <c r="C300" s="23" t="s">
        <v>33</v>
      </c>
      <c r="D300" s="3">
        <v>1992</v>
      </c>
      <c r="E300" s="28">
        <v>4.522</v>
      </c>
      <c r="F300" s="29">
        <v>5.4</v>
      </c>
      <c r="H300" s="3">
        <v>1984</v>
      </c>
      <c r="I300" s="3">
        <v>156</v>
      </c>
      <c r="J300" s="3">
        <v>1984</v>
      </c>
      <c r="K300" s="35">
        <f t="shared" si="1"/>
        <v>0.8432432432432433</v>
      </c>
      <c r="L300" s="3">
        <v>1984</v>
      </c>
      <c r="M300" s="3">
        <v>1</v>
      </c>
    </row>
    <row r="301" spans="2:12" s="3" customFormat="1" ht="0.75" customHeight="1">
      <c r="B301" s="3">
        <v>92</v>
      </c>
      <c r="C301" s="23" t="s">
        <v>34</v>
      </c>
      <c r="D301" s="3">
        <v>1955</v>
      </c>
      <c r="E301" s="28">
        <v>5.261</v>
      </c>
      <c r="F301" s="29">
        <v>5.2</v>
      </c>
      <c r="H301" s="3">
        <v>1985</v>
      </c>
      <c r="I301" s="3">
        <v>156</v>
      </c>
      <c r="J301" s="3">
        <v>1985</v>
      </c>
      <c r="K301" s="35">
        <f t="shared" si="1"/>
        <v>0.8432432432432433</v>
      </c>
      <c r="L301" s="3">
        <v>1985</v>
      </c>
    </row>
    <row r="302" spans="2:12" s="3" customFormat="1" ht="0.75" customHeight="1">
      <c r="B302" s="3">
        <v>93</v>
      </c>
      <c r="C302" s="23" t="s">
        <v>35</v>
      </c>
      <c r="D302" s="3">
        <v>1991</v>
      </c>
      <c r="E302" s="28">
        <v>2.385</v>
      </c>
      <c r="F302" s="29">
        <v>14.7</v>
      </c>
      <c r="H302" s="3">
        <v>1986</v>
      </c>
      <c r="I302" s="3">
        <v>156</v>
      </c>
      <c r="J302" s="3">
        <v>1986</v>
      </c>
      <c r="K302" s="35">
        <f t="shared" si="1"/>
        <v>0.8432432432432433</v>
      </c>
      <c r="L302" s="3">
        <v>1986</v>
      </c>
    </row>
    <row r="303" spans="2:12" s="3" customFormat="1" ht="0.75" customHeight="1">
      <c r="B303" s="3">
        <v>94</v>
      </c>
      <c r="C303" s="23" t="s">
        <v>36</v>
      </c>
      <c r="D303" s="3">
        <v>1945</v>
      </c>
      <c r="E303" s="28">
        <v>3.506</v>
      </c>
      <c r="F303" s="29">
        <v>18.3</v>
      </c>
      <c r="H303" s="3">
        <v>1987</v>
      </c>
      <c r="I303" s="3">
        <v>156</v>
      </c>
      <c r="J303" s="3">
        <v>1987</v>
      </c>
      <c r="K303" s="35">
        <f t="shared" si="1"/>
        <v>0.8432432432432433</v>
      </c>
      <c r="L303" s="3">
        <v>1987</v>
      </c>
    </row>
    <row r="304" spans="2:12" s="3" customFormat="1" ht="0.75" customHeight="1">
      <c r="B304" s="3">
        <v>95</v>
      </c>
      <c r="C304" s="23" t="s">
        <v>37</v>
      </c>
      <c r="D304" s="3">
        <v>1966</v>
      </c>
      <c r="E304" s="28">
        <v>2.09</v>
      </c>
      <c r="F304" s="29">
        <v>18.3</v>
      </c>
      <c r="H304" s="3">
        <v>1988</v>
      </c>
      <c r="I304" s="3">
        <v>156</v>
      </c>
      <c r="J304" s="3">
        <v>1988</v>
      </c>
      <c r="K304" s="35">
        <f t="shared" si="1"/>
        <v>0.8432432432432433</v>
      </c>
      <c r="L304" s="3">
        <v>1988</v>
      </c>
    </row>
    <row r="305" spans="2:12" s="3" customFormat="1" ht="0.75" customHeight="1">
      <c r="B305" s="3">
        <v>96</v>
      </c>
      <c r="C305" s="23" t="s">
        <v>38</v>
      </c>
      <c r="D305" s="3">
        <v>1945</v>
      </c>
      <c r="E305" s="28">
        <v>2.772</v>
      </c>
      <c r="F305" s="29">
        <v>2.3</v>
      </c>
      <c r="H305" s="3">
        <v>1989</v>
      </c>
      <c r="I305" s="3">
        <v>156</v>
      </c>
      <c r="J305" s="3">
        <v>1989</v>
      </c>
      <c r="K305" s="35">
        <f t="shared" si="1"/>
        <v>0.8432432432432433</v>
      </c>
      <c r="L305" s="3">
        <v>1989</v>
      </c>
    </row>
    <row r="306" spans="2:13" s="3" customFormat="1" ht="0.75" customHeight="1">
      <c r="B306" s="3">
        <v>97</v>
      </c>
      <c r="C306" s="23" t="s">
        <v>39</v>
      </c>
      <c r="D306" s="3">
        <v>1955</v>
      </c>
      <c r="E306" s="28">
        <v>5.691</v>
      </c>
      <c r="F306" s="29">
        <v>32.9</v>
      </c>
      <c r="H306" s="3">
        <v>1990</v>
      </c>
      <c r="I306" s="3">
        <v>158</v>
      </c>
      <c r="J306" s="3">
        <v>1990</v>
      </c>
      <c r="K306" s="35">
        <f t="shared" si="1"/>
        <v>0.8540540540540541</v>
      </c>
      <c r="L306" s="3">
        <v>1990</v>
      </c>
      <c r="M306" s="3">
        <v>2</v>
      </c>
    </row>
    <row r="307" spans="2:13" s="3" customFormat="1" ht="0.75" customHeight="1">
      <c r="B307" s="3">
        <v>98</v>
      </c>
      <c r="C307" s="23" t="s">
        <v>40</v>
      </c>
      <c r="D307" s="3">
        <v>1990</v>
      </c>
      <c r="E307" s="28">
        <v>0.032</v>
      </c>
      <c r="F307" s="29">
        <v>0.63</v>
      </c>
      <c r="H307" s="3">
        <v>1991</v>
      </c>
      <c r="I307" s="3">
        <v>165</v>
      </c>
      <c r="J307" s="3">
        <v>1991</v>
      </c>
      <c r="K307" s="35">
        <f t="shared" si="1"/>
        <v>0.8918918918918919</v>
      </c>
      <c r="L307" s="3">
        <v>1991</v>
      </c>
      <c r="M307" s="3">
        <v>7</v>
      </c>
    </row>
    <row r="308" spans="2:13" s="3" customFormat="1" ht="0.75" customHeight="1">
      <c r="B308" s="3">
        <v>99</v>
      </c>
      <c r="C308" s="23" t="s">
        <v>41</v>
      </c>
      <c r="D308" s="3">
        <v>1991</v>
      </c>
      <c r="E308" s="28">
        <v>3.6</v>
      </c>
      <c r="F308" s="29">
        <v>13.3</v>
      </c>
      <c r="H308" s="3">
        <v>1992</v>
      </c>
      <c r="I308" s="3">
        <v>178</v>
      </c>
      <c r="J308" s="3">
        <v>1992</v>
      </c>
      <c r="K308" s="35">
        <f t="shared" si="1"/>
        <v>0.9621621621621622</v>
      </c>
      <c r="L308" s="3">
        <v>1992</v>
      </c>
      <c r="M308" s="3">
        <v>13</v>
      </c>
    </row>
    <row r="309" spans="2:13" s="3" customFormat="1" ht="0.75" customHeight="1">
      <c r="B309" s="3">
        <v>100</v>
      </c>
      <c r="C309" s="23" t="s">
        <v>42</v>
      </c>
      <c r="D309" s="3">
        <v>1945</v>
      </c>
      <c r="E309" s="28">
        <v>0.425</v>
      </c>
      <c r="F309" s="29">
        <v>10</v>
      </c>
      <c r="H309" s="3">
        <v>1993</v>
      </c>
      <c r="I309" s="3">
        <v>184</v>
      </c>
      <c r="J309" s="3">
        <v>1993</v>
      </c>
      <c r="K309" s="35">
        <f t="shared" si="1"/>
        <v>0.9945945945945946</v>
      </c>
      <c r="L309" s="3">
        <v>1993</v>
      </c>
      <c r="M309" s="3">
        <v>6</v>
      </c>
    </row>
    <row r="310" spans="2:13" s="3" customFormat="1" ht="0.75" customHeight="1">
      <c r="B310" s="3">
        <v>101</v>
      </c>
      <c r="C310" s="23" t="s">
        <v>43</v>
      </c>
      <c r="D310" s="3">
        <v>1993</v>
      </c>
      <c r="E310" s="28">
        <v>2.009</v>
      </c>
      <c r="F310" s="29">
        <v>1.9</v>
      </c>
      <c r="H310" s="3">
        <v>1994</v>
      </c>
      <c r="I310" s="3">
        <v>185</v>
      </c>
      <c r="J310" s="3">
        <v>1994</v>
      </c>
      <c r="K310" s="35">
        <f t="shared" si="1"/>
        <v>1</v>
      </c>
      <c r="L310" s="3">
        <v>1994</v>
      </c>
      <c r="M310" s="3">
        <v>1</v>
      </c>
    </row>
    <row r="311" spans="2:12" s="3" customFormat="1" ht="0.75" customHeight="1">
      <c r="B311" s="3">
        <v>102</v>
      </c>
      <c r="C311" s="23" t="s">
        <v>44</v>
      </c>
      <c r="D311" s="3">
        <v>1960</v>
      </c>
      <c r="E311" s="28">
        <v>14.463</v>
      </c>
      <c r="F311" s="29">
        <v>11.4</v>
      </c>
      <c r="H311" s="3">
        <v>1995</v>
      </c>
      <c r="J311" s="3">
        <v>1995</v>
      </c>
      <c r="K311" s="35">
        <f t="shared" si="1"/>
        <v>1</v>
      </c>
      <c r="L311" s="3">
        <v>1995</v>
      </c>
    </row>
    <row r="312" spans="2:12" s="3" customFormat="1" ht="0.75" customHeight="1">
      <c r="B312" s="3">
        <v>103</v>
      </c>
      <c r="C312" s="23" t="s">
        <v>45</v>
      </c>
      <c r="D312" s="3">
        <v>1964</v>
      </c>
      <c r="E312" s="28">
        <v>9.84</v>
      </c>
      <c r="F312" s="29">
        <v>6.9</v>
      </c>
      <c r="H312" s="3">
        <v>1996</v>
      </c>
      <c r="J312" s="3">
        <v>1996</v>
      </c>
      <c r="K312" s="35">
        <f t="shared" si="1"/>
        <v>1</v>
      </c>
      <c r="L312" s="3">
        <v>1996</v>
      </c>
    </row>
    <row r="313" spans="2:12" s="3" customFormat="1" ht="0.75" customHeight="1">
      <c r="B313" s="3">
        <v>104</v>
      </c>
      <c r="C313" s="23" t="s">
        <v>46</v>
      </c>
      <c r="D313" s="3">
        <v>1957</v>
      </c>
      <c r="E313" s="28">
        <v>20.933</v>
      </c>
      <c r="F313" s="29">
        <v>193.6</v>
      </c>
      <c r="H313" s="3">
        <v>1997</v>
      </c>
      <c r="J313" s="3">
        <v>1997</v>
      </c>
      <c r="K313" s="35">
        <f t="shared" si="1"/>
        <v>1</v>
      </c>
      <c r="L313" s="3">
        <v>1997</v>
      </c>
    </row>
    <row r="314" spans="2:12" s="3" customFormat="1" ht="0.75" customHeight="1">
      <c r="B314" s="3">
        <v>105</v>
      </c>
      <c r="C314" s="23" t="s">
        <v>47</v>
      </c>
      <c r="D314" s="3">
        <v>1965</v>
      </c>
      <c r="E314" s="28">
        <v>0.29</v>
      </c>
      <c r="F314" s="29">
        <v>0.39</v>
      </c>
      <c r="H314" s="3">
        <v>1998</v>
      </c>
      <c r="J314" s="3">
        <v>1998</v>
      </c>
      <c r="K314" s="35">
        <f t="shared" si="1"/>
        <v>1</v>
      </c>
      <c r="L314" s="3">
        <v>1998</v>
      </c>
    </row>
    <row r="315" spans="2:12" s="3" customFormat="1" ht="0.75" customHeight="1">
      <c r="B315" s="3">
        <v>106</v>
      </c>
      <c r="C315" s="23" t="s">
        <v>48</v>
      </c>
      <c r="D315" s="3">
        <v>1960</v>
      </c>
      <c r="E315" s="28">
        <v>10.109</v>
      </c>
      <c r="F315" s="29">
        <v>5.4</v>
      </c>
      <c r="H315" s="3">
        <v>1999</v>
      </c>
      <c r="J315" s="3">
        <v>1999</v>
      </c>
      <c r="K315" s="35">
        <f t="shared" si="1"/>
        <v>1</v>
      </c>
      <c r="L315" s="3">
        <v>1999</v>
      </c>
    </row>
    <row r="316" spans="2:12" s="3" customFormat="1" ht="0.75" customHeight="1">
      <c r="B316" s="3">
        <v>107</v>
      </c>
      <c r="C316" s="23" t="s">
        <v>49</v>
      </c>
      <c r="D316" s="3">
        <v>1964</v>
      </c>
      <c r="E316" s="28">
        <v>0.38</v>
      </c>
      <c r="F316" s="29">
        <v>4.4</v>
      </c>
      <c r="H316" s="3">
        <v>2000</v>
      </c>
      <c r="J316" s="3">
        <v>2000</v>
      </c>
      <c r="K316" s="35">
        <f t="shared" si="1"/>
        <v>1</v>
      </c>
      <c r="L316" s="3">
        <v>2000</v>
      </c>
    </row>
    <row r="317" spans="2:12" s="3" customFormat="1" ht="0.75" customHeight="1">
      <c r="B317" s="3">
        <v>108</v>
      </c>
      <c r="C317" s="23" t="s">
        <v>50</v>
      </c>
      <c r="D317" s="3">
        <v>1991</v>
      </c>
      <c r="E317" s="28">
        <v>0.063</v>
      </c>
      <c r="F317" s="29">
        <v>0.094</v>
      </c>
      <c r="H317" s="3">
        <v>2001</v>
      </c>
      <c r="J317" s="3">
        <v>2001</v>
      </c>
      <c r="K317" s="35">
        <f t="shared" si="1"/>
        <v>1</v>
      </c>
      <c r="L317" s="3">
        <v>2001</v>
      </c>
    </row>
    <row r="318" spans="2:12" s="3" customFormat="1" ht="0.75" customHeight="1">
      <c r="B318" s="3">
        <v>109</v>
      </c>
      <c r="C318" s="23" t="s">
        <v>51</v>
      </c>
      <c r="D318" s="3">
        <v>1961</v>
      </c>
      <c r="E318" s="28">
        <v>2.511</v>
      </c>
      <c r="F318" s="29">
        <v>2.8</v>
      </c>
      <c r="H318" s="3">
        <v>2002</v>
      </c>
      <c r="J318" s="3">
        <v>2002</v>
      </c>
      <c r="K318" s="35">
        <f t="shared" si="1"/>
        <v>1</v>
      </c>
      <c r="L318" s="3">
        <v>2002</v>
      </c>
    </row>
    <row r="319" spans="2:12" s="3" customFormat="1" ht="0.75" customHeight="1">
      <c r="B319" s="3">
        <v>110</v>
      </c>
      <c r="C319" s="23" t="s">
        <v>52</v>
      </c>
      <c r="D319" s="3">
        <v>1968</v>
      </c>
      <c r="E319" s="28">
        <v>1.168</v>
      </c>
      <c r="F319" s="29">
        <v>10.9</v>
      </c>
      <c r="H319" s="3">
        <v>2003</v>
      </c>
      <c r="J319" s="3">
        <v>2003</v>
      </c>
      <c r="K319" s="35">
        <f t="shared" si="1"/>
        <v>1</v>
      </c>
      <c r="L319" s="3">
        <v>2003</v>
      </c>
    </row>
    <row r="320" spans="2:12" s="3" customFormat="1" ht="0.75" customHeight="1">
      <c r="B320" s="3">
        <v>111</v>
      </c>
      <c r="C320" s="23" t="s">
        <v>53</v>
      </c>
      <c r="D320" s="3">
        <v>1945</v>
      </c>
      <c r="E320" s="28">
        <v>98.553</v>
      </c>
      <c r="F320" s="29">
        <v>721</v>
      </c>
      <c r="H320" s="3">
        <v>2004</v>
      </c>
      <c r="J320" s="3">
        <v>2004</v>
      </c>
      <c r="K320" s="35">
        <f t="shared" si="1"/>
        <v>1</v>
      </c>
      <c r="L320" s="3">
        <v>2004</v>
      </c>
    </row>
    <row r="321" spans="2:12" s="3" customFormat="1" ht="0.75" customHeight="1">
      <c r="B321" s="3">
        <v>112</v>
      </c>
      <c r="C321" s="23" t="s">
        <v>54</v>
      </c>
      <c r="D321" s="3">
        <v>1991</v>
      </c>
      <c r="E321" s="28">
        <v>0.13</v>
      </c>
      <c r="F321" s="29">
        <v>0.205</v>
      </c>
      <c r="H321" s="3">
        <v>2005</v>
      </c>
      <c r="J321" s="3">
        <v>2005</v>
      </c>
      <c r="K321" s="35">
        <f t="shared" si="1"/>
        <v>1</v>
      </c>
      <c r="L321" s="3">
        <v>2005</v>
      </c>
    </row>
    <row r="322" spans="2:12" s="3" customFormat="1" ht="0.75" customHeight="1">
      <c r="B322" s="3">
        <v>113</v>
      </c>
      <c r="C322" s="23" t="s">
        <v>55</v>
      </c>
      <c r="D322" s="3">
        <v>1992</v>
      </c>
      <c r="E322" s="28">
        <v>4.458</v>
      </c>
      <c r="F322" s="29">
        <v>10.4</v>
      </c>
      <c r="H322" s="3">
        <v>2006</v>
      </c>
      <c r="J322" s="3">
        <v>2006</v>
      </c>
      <c r="K322" s="35">
        <f t="shared" si="1"/>
        <v>1</v>
      </c>
      <c r="L322" s="3">
        <v>2006</v>
      </c>
    </row>
    <row r="323" spans="2:12" s="3" customFormat="1" ht="0.75" customHeight="1">
      <c r="B323" s="3">
        <v>114</v>
      </c>
      <c r="C323" s="23" t="s">
        <v>56</v>
      </c>
      <c r="D323" s="3">
        <v>1993</v>
      </c>
      <c r="E323" s="28">
        <v>0.032</v>
      </c>
      <c r="F323" s="29">
        <v>0.788</v>
      </c>
      <c r="H323" s="3">
        <v>2007</v>
      </c>
      <c r="J323" s="3">
        <v>2007</v>
      </c>
      <c r="K323" s="35">
        <f t="shared" si="1"/>
        <v>1</v>
      </c>
      <c r="L323" s="3">
        <v>2007</v>
      </c>
    </row>
    <row r="324" spans="2:12" s="3" customFormat="1" ht="0.75" customHeight="1">
      <c r="B324" s="3">
        <v>115</v>
      </c>
      <c r="C324" s="23" t="s">
        <v>57</v>
      </c>
      <c r="D324" s="3">
        <v>1961</v>
      </c>
      <c r="E324" s="28">
        <v>2.579</v>
      </c>
      <c r="F324" s="29">
        <v>4.9</v>
      </c>
      <c r="H324" s="3">
        <v>2008</v>
      </c>
      <c r="J324" s="3">
        <v>2008</v>
      </c>
      <c r="K324" s="35">
        <f t="shared" si="1"/>
        <v>1</v>
      </c>
      <c r="L324" s="3">
        <v>2008</v>
      </c>
    </row>
    <row r="325" spans="2:12" s="3" customFormat="1" ht="0.75" customHeight="1">
      <c r="B325" s="3">
        <v>116</v>
      </c>
      <c r="C325" s="23" t="s">
        <v>58</v>
      </c>
      <c r="D325" s="3">
        <v>1956</v>
      </c>
      <c r="E325" s="28">
        <v>29.1114</v>
      </c>
      <c r="F325" s="29">
        <v>87.4</v>
      </c>
      <c r="H325" s="3">
        <v>2009</v>
      </c>
      <c r="J325" s="3">
        <v>2009</v>
      </c>
      <c r="K325" s="35">
        <f t="shared" si="1"/>
        <v>1</v>
      </c>
      <c r="L325" s="3">
        <v>2009</v>
      </c>
    </row>
    <row r="326" spans="2:12" s="3" customFormat="1" ht="0.75" customHeight="1">
      <c r="B326" s="3">
        <v>117</v>
      </c>
      <c r="C326" s="23" t="s">
        <v>59</v>
      </c>
      <c r="D326" s="3">
        <v>1975</v>
      </c>
      <c r="E326" s="28">
        <v>18.641</v>
      </c>
      <c r="F326" s="29">
        <v>12.2</v>
      </c>
      <c r="H326" s="3">
        <v>2010</v>
      </c>
      <c r="J326" s="3">
        <v>2010</v>
      </c>
      <c r="K326" s="35">
        <f t="shared" si="1"/>
        <v>1</v>
      </c>
      <c r="L326" s="3">
        <v>2010</v>
      </c>
    </row>
    <row r="327" spans="2:6" s="3" customFormat="1" ht="0.75" customHeight="1">
      <c r="B327" s="3">
        <v>118</v>
      </c>
      <c r="C327" s="23" t="s">
        <v>109</v>
      </c>
      <c r="D327" s="3">
        <v>1948</v>
      </c>
      <c r="E327" s="28">
        <v>47.305</v>
      </c>
      <c r="F327" s="29">
        <v>47</v>
      </c>
    </row>
    <row r="328" spans="2:12" s="3" customFormat="1" ht="0.75" customHeight="1">
      <c r="B328" s="3">
        <v>119</v>
      </c>
      <c r="C328" s="23" t="s">
        <v>60</v>
      </c>
      <c r="D328" s="3">
        <v>1990</v>
      </c>
      <c r="E328" s="28">
        <v>1.622</v>
      </c>
      <c r="F328" s="29">
        <v>5.8</v>
      </c>
      <c r="K328" s="23" t="s">
        <v>102</v>
      </c>
      <c r="L328" s="25" t="s">
        <v>101</v>
      </c>
    </row>
    <row r="329" spans="2:12" s="3" customFormat="1" ht="0.75" customHeight="1">
      <c r="B329" s="3">
        <v>120</v>
      </c>
      <c r="C329" s="23" t="s">
        <v>61</v>
      </c>
      <c r="D329" s="3">
        <v>1955</v>
      </c>
      <c r="E329" s="28">
        <v>23.698</v>
      </c>
      <c r="F329" s="29">
        <v>25.2</v>
      </c>
      <c r="J329" s="3">
        <v>1945</v>
      </c>
      <c r="K329" s="3">
        <v>50</v>
      </c>
      <c r="L329" s="36">
        <f aca="true" t="shared" si="2" ref="L329:L364">K329/($K$365)</f>
        <v>0.2702702702702703</v>
      </c>
    </row>
    <row r="330" spans="2:12" s="3" customFormat="1" ht="0.75" customHeight="1">
      <c r="B330" s="3">
        <v>121</v>
      </c>
      <c r="C330" s="23" t="s">
        <v>62</v>
      </c>
      <c r="D330" s="3">
        <v>1945</v>
      </c>
      <c r="E330" s="28">
        <v>15.731</v>
      </c>
      <c r="F330" s="29">
        <v>301.9</v>
      </c>
      <c r="J330" s="3">
        <v>1955</v>
      </c>
      <c r="K330" s="3">
        <v>17</v>
      </c>
      <c r="L330" s="36">
        <f t="shared" si="2"/>
        <v>0.0918918918918919</v>
      </c>
    </row>
    <row r="331" spans="2:12" s="3" customFormat="1" ht="0.75" customHeight="1">
      <c r="B331" s="3">
        <v>122</v>
      </c>
      <c r="C331" s="23" t="s">
        <v>98</v>
      </c>
      <c r="D331" s="3">
        <v>1945</v>
      </c>
      <c r="E331" s="28">
        <v>3.625</v>
      </c>
      <c r="F331" s="29">
        <v>62.3</v>
      </c>
      <c r="J331" s="3">
        <v>1960</v>
      </c>
      <c r="K331" s="3">
        <v>17</v>
      </c>
      <c r="L331" s="36">
        <f t="shared" si="2"/>
        <v>0.0918918918918919</v>
      </c>
    </row>
    <row r="332" spans="2:12" s="3" customFormat="1" ht="0.75" customHeight="1">
      <c r="B332" s="3">
        <v>123</v>
      </c>
      <c r="C332" s="23" t="s">
        <v>63</v>
      </c>
      <c r="D332" s="3">
        <v>1945</v>
      </c>
      <c r="E332" s="28">
        <v>4.583</v>
      </c>
      <c r="F332" s="29">
        <v>7.1</v>
      </c>
      <c r="J332" s="3">
        <v>1992</v>
      </c>
      <c r="K332" s="3">
        <v>13</v>
      </c>
      <c r="L332" s="36">
        <f t="shared" si="2"/>
        <v>0.07027027027027027</v>
      </c>
    </row>
    <row r="333" spans="2:12" s="3" customFormat="1" ht="0.75" customHeight="1">
      <c r="B333" s="3">
        <v>124</v>
      </c>
      <c r="C333" s="23" t="s">
        <v>64</v>
      </c>
      <c r="D333" s="3">
        <v>1960</v>
      </c>
      <c r="E333" s="28">
        <v>9.672</v>
      </c>
      <c r="F333" s="29">
        <v>5.5</v>
      </c>
      <c r="J333" s="3">
        <v>1991</v>
      </c>
      <c r="K333" s="3">
        <v>7</v>
      </c>
      <c r="L333" s="36">
        <f t="shared" si="2"/>
        <v>0.03783783783783784</v>
      </c>
    </row>
    <row r="334" spans="2:12" s="3" customFormat="1" ht="0.75" customHeight="1">
      <c r="B334" s="3">
        <v>125</v>
      </c>
      <c r="C334" s="23" t="s">
        <v>65</v>
      </c>
      <c r="D334" s="3">
        <v>1960</v>
      </c>
      <c r="E334" s="28">
        <v>110.532</v>
      </c>
      <c r="F334" s="29">
        <v>136</v>
      </c>
      <c r="J334" s="3">
        <v>1962</v>
      </c>
      <c r="K334" s="3">
        <v>6</v>
      </c>
      <c r="L334" s="36">
        <f t="shared" si="2"/>
        <v>0.032432432432432434</v>
      </c>
    </row>
    <row r="335" spans="2:12" s="3" customFormat="1" ht="0.75" customHeight="1">
      <c r="B335" s="3">
        <v>126</v>
      </c>
      <c r="C335" s="23" t="s">
        <v>66</v>
      </c>
      <c r="D335" s="3">
        <v>1945</v>
      </c>
      <c r="E335" s="28">
        <v>4.42</v>
      </c>
      <c r="F335" s="29">
        <v>106.2</v>
      </c>
      <c r="J335" s="3">
        <v>1975</v>
      </c>
      <c r="K335" s="3">
        <v>6</v>
      </c>
      <c r="L335" s="36">
        <f t="shared" si="2"/>
        <v>0.032432432432432434</v>
      </c>
    </row>
    <row r="336" spans="2:12" s="3" customFormat="1" ht="0.75" customHeight="1">
      <c r="B336" s="3">
        <v>127</v>
      </c>
      <c r="C336" s="23" t="s">
        <v>67</v>
      </c>
      <c r="D336" s="3">
        <v>1971</v>
      </c>
      <c r="E336" s="28">
        <v>2.632</v>
      </c>
      <c r="F336" s="29">
        <v>19.1</v>
      </c>
      <c r="J336" s="3">
        <v>1993</v>
      </c>
      <c r="K336" s="3">
        <v>6</v>
      </c>
      <c r="L336" s="36">
        <f t="shared" si="2"/>
        <v>0.032432432432432434</v>
      </c>
    </row>
    <row r="337" spans="2:12" s="3" customFormat="1" ht="0.75" customHeight="1">
      <c r="B337" s="3">
        <v>128</v>
      </c>
      <c r="C337" s="23" t="s">
        <v>68</v>
      </c>
      <c r="D337" s="3">
        <v>1947</v>
      </c>
      <c r="E337" s="28">
        <v>135.135</v>
      </c>
      <c r="F337" s="29">
        <v>274</v>
      </c>
      <c r="J337" s="3">
        <v>1971</v>
      </c>
      <c r="K337" s="3">
        <v>5</v>
      </c>
      <c r="L337" s="36">
        <f t="shared" si="2"/>
        <v>0.02702702702702703</v>
      </c>
    </row>
    <row r="338" spans="2:12" s="3" customFormat="1" ht="0.75" customHeight="1">
      <c r="B338" s="3">
        <v>129</v>
      </c>
      <c r="C338" s="23" t="s">
        <v>69</v>
      </c>
      <c r="D338" s="3">
        <v>1994</v>
      </c>
      <c r="E338" s="28">
        <v>0.018</v>
      </c>
      <c r="F338" s="29">
        <v>0.081</v>
      </c>
      <c r="J338" s="3">
        <v>1946</v>
      </c>
      <c r="K338" s="3">
        <v>4</v>
      </c>
      <c r="L338" s="36">
        <f t="shared" si="2"/>
        <v>0.021621621621621623</v>
      </c>
    </row>
    <row r="339" spans="2:12" s="3" customFormat="1" ht="0.75" customHeight="1">
      <c r="B339" s="3">
        <v>130</v>
      </c>
      <c r="C339" s="23" t="s">
        <v>70</v>
      </c>
      <c r="D339" s="3">
        <v>1945</v>
      </c>
      <c r="E339" s="28">
        <v>2.736</v>
      </c>
      <c r="F339" s="29">
        <v>13.6</v>
      </c>
      <c r="J339" s="3">
        <v>1961</v>
      </c>
      <c r="K339" s="3">
        <v>4</v>
      </c>
      <c r="L339" s="36">
        <f t="shared" si="2"/>
        <v>0.021621621621621623</v>
      </c>
    </row>
    <row r="340" spans="2:12" s="3" customFormat="1" ht="0.75" customHeight="1">
      <c r="B340" s="3">
        <v>131</v>
      </c>
      <c r="C340" s="23" t="s">
        <v>97</v>
      </c>
      <c r="D340" s="3">
        <v>1975</v>
      </c>
      <c r="E340" s="28">
        <v>4.6</v>
      </c>
      <c r="F340" s="29">
        <v>10.2</v>
      </c>
      <c r="J340" s="3">
        <v>1966</v>
      </c>
      <c r="K340" s="3">
        <v>4</v>
      </c>
      <c r="L340" s="36">
        <f t="shared" si="2"/>
        <v>0.021621621621621623</v>
      </c>
    </row>
    <row r="341" spans="2:12" s="3" customFormat="1" ht="0.75" customHeight="1">
      <c r="B341" s="3">
        <v>132</v>
      </c>
      <c r="C341" s="23" t="s">
        <v>71</v>
      </c>
      <c r="D341" s="3">
        <v>1945</v>
      </c>
      <c r="E341" s="28">
        <v>5.291</v>
      </c>
      <c r="F341" s="29">
        <v>17</v>
      </c>
      <c r="J341" s="3">
        <v>1956</v>
      </c>
      <c r="K341" s="3">
        <v>3</v>
      </c>
      <c r="L341" s="36">
        <f t="shared" si="2"/>
        <v>0.016216216216216217</v>
      </c>
    </row>
    <row r="342" spans="2:12" s="3" customFormat="1" ht="0.75" customHeight="1">
      <c r="B342" s="3">
        <v>133</v>
      </c>
      <c r="C342" s="23" t="s">
        <v>72</v>
      </c>
      <c r="D342" s="3">
        <v>1945</v>
      </c>
      <c r="E342" s="28">
        <v>26.111</v>
      </c>
      <c r="F342" s="29">
        <v>87</v>
      </c>
      <c r="J342" s="3">
        <v>1964</v>
      </c>
      <c r="K342" s="3">
        <v>3</v>
      </c>
      <c r="L342" s="36">
        <f t="shared" si="2"/>
        <v>0.016216216216216217</v>
      </c>
    </row>
    <row r="343" spans="2:12" s="3" customFormat="1" ht="0.75" customHeight="1">
      <c r="B343" s="3">
        <v>134</v>
      </c>
      <c r="C343" s="23" t="s">
        <v>73</v>
      </c>
      <c r="D343" s="3">
        <v>1945</v>
      </c>
      <c r="E343" s="28">
        <v>77.726</v>
      </c>
      <c r="F343" s="29">
        <v>180</v>
      </c>
      <c r="J343" s="3">
        <v>1965</v>
      </c>
      <c r="K343" s="3">
        <v>3</v>
      </c>
      <c r="L343" s="36">
        <f t="shared" si="2"/>
        <v>0.016216216216216217</v>
      </c>
    </row>
    <row r="344" spans="2:12" s="3" customFormat="1" ht="0.75" customHeight="1">
      <c r="B344" s="3">
        <v>135</v>
      </c>
      <c r="C344" s="23" t="s">
        <v>74</v>
      </c>
      <c r="D344" s="3">
        <v>1945</v>
      </c>
      <c r="E344" s="28">
        <v>38.607</v>
      </c>
      <c r="F344" s="29">
        <v>226.7</v>
      </c>
      <c r="J344" s="3">
        <v>1968</v>
      </c>
      <c r="K344" s="3">
        <v>3</v>
      </c>
      <c r="L344" s="36">
        <f t="shared" si="2"/>
        <v>0.016216216216216217</v>
      </c>
    </row>
    <row r="345" spans="2:12" s="3" customFormat="1" ht="0.75" customHeight="1">
      <c r="B345" s="3">
        <v>136</v>
      </c>
      <c r="C345" s="23" t="s">
        <v>75</v>
      </c>
      <c r="D345" s="3">
        <v>1955</v>
      </c>
      <c r="E345" s="28">
        <v>9.928</v>
      </c>
      <c r="F345" s="29">
        <v>116.2</v>
      </c>
      <c r="J345" s="3">
        <v>1974</v>
      </c>
      <c r="K345" s="3">
        <v>3</v>
      </c>
      <c r="L345" s="36">
        <f t="shared" si="2"/>
        <v>0.016216216216216217</v>
      </c>
    </row>
    <row r="346" spans="2:12" s="3" customFormat="1" ht="0.75" customHeight="1">
      <c r="B346" s="3">
        <v>137</v>
      </c>
      <c r="C346" s="23" t="s">
        <v>76</v>
      </c>
      <c r="D346" s="3">
        <v>1971</v>
      </c>
      <c r="E346" s="28">
        <v>0.697</v>
      </c>
      <c r="F346" s="29">
        <v>10.7</v>
      </c>
      <c r="J346" s="3">
        <v>1976</v>
      </c>
      <c r="K346" s="3">
        <v>3</v>
      </c>
      <c r="L346" s="36">
        <f t="shared" si="2"/>
        <v>0.016216216216216217</v>
      </c>
    </row>
    <row r="347" spans="2:12" s="3" customFormat="1" ht="0.75" customHeight="1">
      <c r="B347" s="3">
        <v>138</v>
      </c>
      <c r="C347" s="23" t="s">
        <v>77</v>
      </c>
      <c r="D347" s="3">
        <v>1955</v>
      </c>
      <c r="E347" s="28">
        <v>22.396</v>
      </c>
      <c r="F347" s="29">
        <v>105.7</v>
      </c>
      <c r="J347" s="3">
        <v>1981</v>
      </c>
      <c r="K347" s="3">
        <v>3</v>
      </c>
      <c r="L347" s="36">
        <f t="shared" si="2"/>
        <v>0.016216216216216217</v>
      </c>
    </row>
    <row r="348" spans="2:12" s="3" customFormat="1" ht="0.75" customHeight="1">
      <c r="B348" s="3">
        <v>139</v>
      </c>
      <c r="C348" s="23" t="s">
        <v>78</v>
      </c>
      <c r="D348" s="3">
        <v>1945</v>
      </c>
      <c r="E348" s="28">
        <v>146.861</v>
      </c>
      <c r="F348" s="29">
        <v>796</v>
      </c>
      <c r="J348" s="3">
        <v>1947</v>
      </c>
      <c r="K348" s="3">
        <v>2</v>
      </c>
      <c r="L348" s="36">
        <f t="shared" si="2"/>
        <v>0.010810810810810811</v>
      </c>
    </row>
    <row r="349" spans="2:12" s="3" customFormat="1" ht="0.75" customHeight="1">
      <c r="B349" s="3">
        <v>140</v>
      </c>
      <c r="C349" s="23" t="s">
        <v>79</v>
      </c>
      <c r="D349" s="3">
        <v>1962</v>
      </c>
      <c r="E349" s="28">
        <v>7.956</v>
      </c>
      <c r="F349" s="29">
        <v>3.8</v>
      </c>
      <c r="J349" s="3">
        <v>1957</v>
      </c>
      <c r="K349" s="3">
        <v>2</v>
      </c>
      <c r="L349" s="36">
        <f t="shared" si="2"/>
        <v>0.010810810810810811</v>
      </c>
    </row>
    <row r="350" spans="2:12" s="3" customFormat="1" ht="0.75" customHeight="1">
      <c r="B350" s="3">
        <v>141</v>
      </c>
      <c r="C350" s="23" t="s">
        <v>80</v>
      </c>
      <c r="D350" s="3">
        <v>1983</v>
      </c>
      <c r="E350" s="28">
        <v>0.042</v>
      </c>
      <c r="F350" s="29">
        <v>0.22</v>
      </c>
      <c r="J350" s="3">
        <v>1963</v>
      </c>
      <c r="K350" s="3">
        <v>2</v>
      </c>
      <c r="L350" s="36">
        <f t="shared" si="2"/>
        <v>0.010810810810810811</v>
      </c>
    </row>
    <row r="351" spans="2:12" s="3" customFormat="1" ht="0.75" customHeight="1">
      <c r="B351" s="3">
        <v>142</v>
      </c>
      <c r="C351" s="23" t="s">
        <v>81</v>
      </c>
      <c r="D351" s="3">
        <v>1979</v>
      </c>
      <c r="E351" s="28">
        <v>0.152</v>
      </c>
      <c r="F351" s="29">
        <v>0.64</v>
      </c>
      <c r="J351" s="3">
        <v>1973</v>
      </c>
      <c r="K351" s="3">
        <v>2</v>
      </c>
      <c r="L351" s="36">
        <f t="shared" si="2"/>
        <v>0.010810810810810811</v>
      </c>
    </row>
    <row r="352" spans="2:12" s="3" customFormat="1" ht="0.75" customHeight="1">
      <c r="B352" s="3">
        <v>143</v>
      </c>
      <c r="C352" s="23" t="s">
        <v>82</v>
      </c>
      <c r="D352" s="3">
        <v>1980</v>
      </c>
      <c r="E352" s="28">
        <v>0.12</v>
      </c>
      <c r="F352" s="29">
        <v>0.24</v>
      </c>
      <c r="J352" s="3">
        <v>1977</v>
      </c>
      <c r="K352" s="3">
        <v>2</v>
      </c>
      <c r="L352" s="36">
        <f t="shared" si="2"/>
        <v>0.010810810810810811</v>
      </c>
    </row>
    <row r="353" spans="2:12" s="3" customFormat="1" ht="0.75" customHeight="1">
      <c r="B353" s="3">
        <v>144</v>
      </c>
      <c r="C353" s="23" t="s">
        <v>83</v>
      </c>
      <c r="D353" s="3">
        <v>1976</v>
      </c>
      <c r="E353" s="28">
        <v>0.225</v>
      </c>
      <c r="F353" s="29">
        <v>0.415</v>
      </c>
      <c r="J353" s="3">
        <v>1978</v>
      </c>
      <c r="K353" s="3">
        <v>2</v>
      </c>
      <c r="L353" s="36">
        <f t="shared" si="2"/>
        <v>0.010810810810810811</v>
      </c>
    </row>
    <row r="354" spans="2:12" s="3" customFormat="1" ht="0.75" customHeight="1">
      <c r="B354" s="3">
        <v>145</v>
      </c>
      <c r="C354" s="23" t="s">
        <v>84</v>
      </c>
      <c r="D354" s="3">
        <v>1992</v>
      </c>
      <c r="E354" s="28">
        <v>0.025</v>
      </c>
      <c r="F354" s="29">
        <v>0.38</v>
      </c>
      <c r="J354" s="3">
        <v>1980</v>
      </c>
      <c r="K354" s="3">
        <v>2</v>
      </c>
      <c r="L354" s="36">
        <f t="shared" si="2"/>
        <v>0.010810810810810811</v>
      </c>
    </row>
    <row r="355" spans="2:12" s="3" customFormat="1" ht="0.75" customHeight="1">
      <c r="B355" s="3">
        <v>146</v>
      </c>
      <c r="C355" s="23" t="s">
        <v>85</v>
      </c>
      <c r="D355" s="3">
        <v>1975</v>
      </c>
      <c r="E355" s="28">
        <v>0.15</v>
      </c>
      <c r="F355" s="29">
        <v>0.138</v>
      </c>
      <c r="J355" s="3">
        <v>1990</v>
      </c>
      <c r="K355" s="3">
        <v>2</v>
      </c>
      <c r="L355" s="36">
        <f t="shared" si="2"/>
        <v>0.010810810810810811</v>
      </c>
    </row>
    <row r="356" spans="2:12" s="3" customFormat="1" ht="0.75" customHeight="1">
      <c r="B356" s="3">
        <v>147</v>
      </c>
      <c r="C356" s="23" t="s">
        <v>86</v>
      </c>
      <c r="D356" s="3">
        <v>1945</v>
      </c>
      <c r="E356" s="28">
        <v>20.786</v>
      </c>
      <c r="F356" s="29">
        <v>189</v>
      </c>
      <c r="J356" s="3">
        <v>1948</v>
      </c>
      <c r="K356" s="3">
        <v>1</v>
      </c>
      <c r="L356" s="36">
        <f t="shared" si="2"/>
        <v>0.005405405405405406</v>
      </c>
    </row>
    <row r="357" spans="2:12" s="3" customFormat="1" ht="0.75" customHeight="1">
      <c r="B357" s="3">
        <v>148</v>
      </c>
      <c r="C357" s="23" t="s">
        <v>87</v>
      </c>
      <c r="D357" s="3">
        <v>1960</v>
      </c>
      <c r="E357" s="28">
        <v>9.723</v>
      </c>
      <c r="F357" s="29">
        <v>14.5</v>
      </c>
      <c r="J357" s="3">
        <v>1949</v>
      </c>
      <c r="K357" s="3">
        <v>1</v>
      </c>
      <c r="L357" s="36">
        <f t="shared" si="2"/>
        <v>0.005405405405405406</v>
      </c>
    </row>
    <row r="358" spans="2:12" s="3" customFormat="1" ht="0.75" customHeight="1">
      <c r="B358" s="3">
        <v>149</v>
      </c>
      <c r="C358" s="23" t="s">
        <v>88</v>
      </c>
      <c r="D358" s="3">
        <v>1976</v>
      </c>
      <c r="E358" s="28">
        <v>0.079</v>
      </c>
      <c r="F358" s="29">
        <v>0.43</v>
      </c>
      <c r="J358" s="3">
        <v>1950</v>
      </c>
      <c r="K358" s="3">
        <v>1</v>
      </c>
      <c r="L358" s="36">
        <f t="shared" si="2"/>
        <v>0.005405405405405406</v>
      </c>
    </row>
    <row r="359" spans="2:12" s="3" customFormat="1" ht="0.75" customHeight="1">
      <c r="B359" s="3">
        <v>150</v>
      </c>
      <c r="C359" s="23" t="s">
        <v>249</v>
      </c>
      <c r="D359" s="3">
        <v>1961</v>
      </c>
      <c r="E359" s="28">
        <v>5.08</v>
      </c>
      <c r="F359" s="29">
        <v>4.4</v>
      </c>
      <c r="J359" s="3">
        <v>1958</v>
      </c>
      <c r="K359" s="3">
        <v>1</v>
      </c>
      <c r="L359" s="36">
        <f t="shared" si="2"/>
        <v>0.005405405405405406</v>
      </c>
    </row>
    <row r="360" spans="2:12" s="3" customFormat="1" ht="0.75" customHeight="1">
      <c r="B360" s="3">
        <v>151</v>
      </c>
      <c r="C360" s="23" t="s">
        <v>250</v>
      </c>
      <c r="D360" s="3">
        <v>1965</v>
      </c>
      <c r="E360" s="28">
        <v>3.49</v>
      </c>
      <c r="F360" s="29">
        <v>66.1</v>
      </c>
      <c r="J360" s="3">
        <v>1970</v>
      </c>
      <c r="K360" s="3">
        <v>1</v>
      </c>
      <c r="L360" s="36">
        <f t="shared" si="2"/>
        <v>0.005405405405405406</v>
      </c>
    </row>
    <row r="361" spans="2:12" s="3" customFormat="1" ht="0.75" customHeight="1">
      <c r="B361" s="3">
        <v>152</v>
      </c>
      <c r="C361" s="23" t="s">
        <v>251</v>
      </c>
      <c r="D361" s="3">
        <v>1993</v>
      </c>
      <c r="E361" s="28">
        <v>5.393</v>
      </c>
      <c r="F361" s="29">
        <v>39</v>
      </c>
      <c r="J361" s="3">
        <v>1979</v>
      </c>
      <c r="K361" s="3">
        <v>1</v>
      </c>
      <c r="L361" s="36">
        <f t="shared" si="2"/>
        <v>0.005405405405405406</v>
      </c>
    </row>
    <row r="362" spans="2:12" s="3" customFormat="1" ht="0.75" customHeight="1">
      <c r="B362" s="3">
        <v>153</v>
      </c>
      <c r="C362" s="23" t="s">
        <v>252</v>
      </c>
      <c r="D362" s="3">
        <v>1992</v>
      </c>
      <c r="E362" s="28">
        <v>1.972</v>
      </c>
      <c r="F362" s="29">
        <v>22.6</v>
      </c>
      <c r="J362" s="3">
        <v>1983</v>
      </c>
      <c r="K362" s="3">
        <v>1</v>
      </c>
      <c r="L362" s="36">
        <f t="shared" si="2"/>
        <v>0.005405405405405406</v>
      </c>
    </row>
    <row r="363" spans="2:12" s="3" customFormat="1" ht="0.75" customHeight="1">
      <c r="B363" s="3">
        <v>154</v>
      </c>
      <c r="C363" s="23" t="s">
        <v>253</v>
      </c>
      <c r="D363" s="3">
        <v>1978</v>
      </c>
      <c r="E363" s="28">
        <v>0.441</v>
      </c>
      <c r="F363" s="29">
        <v>1</v>
      </c>
      <c r="J363" s="3">
        <v>1984</v>
      </c>
      <c r="K363" s="3">
        <v>1</v>
      </c>
      <c r="L363" s="36">
        <f t="shared" si="2"/>
        <v>0.005405405405405406</v>
      </c>
    </row>
    <row r="364" spans="2:12" s="3" customFormat="1" ht="0.75" customHeight="1">
      <c r="B364" s="3">
        <v>155</v>
      </c>
      <c r="C364" s="23" t="s">
        <v>254</v>
      </c>
      <c r="D364" s="3">
        <v>1960</v>
      </c>
      <c r="E364" s="28">
        <v>6.842</v>
      </c>
      <c r="F364" s="29">
        <v>3.6</v>
      </c>
      <c r="J364" s="3">
        <v>1994</v>
      </c>
      <c r="K364" s="3">
        <v>1</v>
      </c>
      <c r="L364" s="36">
        <f t="shared" si="2"/>
        <v>0.005405405405405406</v>
      </c>
    </row>
    <row r="365" spans="2:12" s="3" customFormat="1" ht="0.75" customHeight="1">
      <c r="B365" s="3">
        <v>156</v>
      </c>
      <c r="C365" s="23" t="s">
        <v>255</v>
      </c>
      <c r="D365" s="3">
        <v>1945</v>
      </c>
      <c r="E365" s="28">
        <v>42.835</v>
      </c>
      <c r="F365" s="29">
        <v>215</v>
      </c>
      <c r="J365" s="6" t="s">
        <v>162</v>
      </c>
      <c r="K365" s="6">
        <f>SUM(K329:K364)</f>
        <v>185</v>
      </c>
      <c r="L365" s="37">
        <f>SUM(L329:L364)</f>
        <v>1</v>
      </c>
    </row>
    <row r="366" spans="2:6" s="3" customFormat="1" ht="0.75" customHeight="1">
      <c r="B366" s="3">
        <v>157</v>
      </c>
      <c r="C366" s="23" t="s">
        <v>256</v>
      </c>
      <c r="D366" s="3">
        <v>1955</v>
      </c>
      <c r="E366" s="28">
        <v>39.134</v>
      </c>
      <c r="F366" s="29">
        <v>565</v>
      </c>
    </row>
    <row r="367" spans="2:6" s="3" customFormat="1" ht="0.75" customHeight="1">
      <c r="B367" s="3">
        <v>158</v>
      </c>
      <c r="C367" s="23" t="s">
        <v>257</v>
      </c>
      <c r="D367" s="3">
        <v>1955</v>
      </c>
      <c r="E367" s="28">
        <v>18.934</v>
      </c>
      <c r="F367" s="29">
        <v>65.6</v>
      </c>
    </row>
    <row r="368" spans="2:6" s="3" customFormat="1" ht="0.75" customHeight="1">
      <c r="B368" s="3">
        <v>159</v>
      </c>
      <c r="C368" s="23" t="s">
        <v>258</v>
      </c>
      <c r="D368" s="3">
        <v>1955</v>
      </c>
      <c r="E368" s="28">
        <v>33.551</v>
      </c>
      <c r="F368" s="29">
        <v>25</v>
      </c>
    </row>
    <row r="369" spans="2:6" s="3" customFormat="1" ht="0.75" customHeight="1">
      <c r="B369" s="3">
        <v>160</v>
      </c>
      <c r="C369" s="23" t="s">
        <v>259</v>
      </c>
      <c r="D369" s="3">
        <v>1975</v>
      </c>
      <c r="E369" s="28">
        <v>0.428</v>
      </c>
      <c r="F369" s="29">
        <v>1.3</v>
      </c>
    </row>
    <row r="370" spans="2:6" s="3" customFormat="1" ht="0.75" customHeight="1">
      <c r="B370" s="3">
        <v>161</v>
      </c>
      <c r="C370" s="23" t="s">
        <v>260</v>
      </c>
      <c r="D370" s="3">
        <v>1968</v>
      </c>
      <c r="E370" s="28">
        <v>0.966</v>
      </c>
      <c r="F370" s="29">
        <v>3.6</v>
      </c>
    </row>
    <row r="371" spans="2:6" s="3" customFormat="1" ht="0.75" customHeight="1">
      <c r="B371" s="3">
        <v>162</v>
      </c>
      <c r="C371" s="23" t="s">
        <v>261</v>
      </c>
      <c r="D371" s="3">
        <v>1946</v>
      </c>
      <c r="E371" s="28">
        <v>8.887</v>
      </c>
      <c r="F371" s="29">
        <v>177.3</v>
      </c>
    </row>
    <row r="372" spans="2:6" s="3" customFormat="1" ht="0.75" customHeight="1">
      <c r="B372" s="3">
        <v>163</v>
      </c>
      <c r="C372" s="23" t="s">
        <v>262</v>
      </c>
      <c r="D372" s="3">
        <v>1945</v>
      </c>
      <c r="E372" s="28">
        <v>16.673</v>
      </c>
      <c r="F372" s="29">
        <v>91.2</v>
      </c>
    </row>
    <row r="373" spans="2:6" s="3" customFormat="1" ht="0.75" customHeight="1">
      <c r="B373" s="3">
        <v>164</v>
      </c>
      <c r="C373" s="23" t="s">
        <v>263</v>
      </c>
      <c r="D373" s="3">
        <v>1992</v>
      </c>
      <c r="E373" s="28">
        <v>6.02</v>
      </c>
      <c r="F373" s="29">
        <v>6.4</v>
      </c>
    </row>
    <row r="374" spans="2:6" s="3" customFormat="1" ht="0.75" customHeight="1">
      <c r="B374" s="3">
        <v>165</v>
      </c>
      <c r="C374" s="23" t="s">
        <v>264</v>
      </c>
      <c r="D374" s="3">
        <v>1961</v>
      </c>
      <c r="E374" s="28">
        <v>30.609</v>
      </c>
      <c r="F374" s="29">
        <v>23.1</v>
      </c>
    </row>
    <row r="375" spans="2:6" s="3" customFormat="1" ht="0.75" customHeight="1">
      <c r="B375" s="3">
        <v>166</v>
      </c>
      <c r="C375" s="23" t="s">
        <v>265</v>
      </c>
      <c r="D375" s="3">
        <v>1946</v>
      </c>
      <c r="E375" s="28">
        <v>60.037</v>
      </c>
      <c r="F375" s="29">
        <v>416.7</v>
      </c>
    </row>
    <row r="376" spans="2:6" s="3" customFormat="1" ht="0.75" customHeight="1">
      <c r="B376" s="3">
        <v>167</v>
      </c>
      <c r="C376" s="23" t="s">
        <v>266</v>
      </c>
      <c r="D376" s="3">
        <v>1960</v>
      </c>
      <c r="E376" s="28">
        <v>4.906</v>
      </c>
      <c r="F376" s="29">
        <v>4.1</v>
      </c>
    </row>
    <row r="377" spans="2:6" s="3" customFormat="1" ht="0.75" customHeight="1">
      <c r="B377" s="3">
        <v>168</v>
      </c>
      <c r="C377" s="23" t="s">
        <v>267</v>
      </c>
      <c r="D377" s="3">
        <v>1962</v>
      </c>
      <c r="E377" s="28">
        <v>1.117</v>
      </c>
      <c r="F377" s="29">
        <v>16.2</v>
      </c>
    </row>
    <row r="378" spans="2:6" s="3" customFormat="1" ht="0.75" customHeight="1">
      <c r="B378" s="3">
        <v>169</v>
      </c>
      <c r="C378" s="23" t="s">
        <v>268</v>
      </c>
      <c r="D378" s="3">
        <v>1956</v>
      </c>
      <c r="E378" s="28">
        <v>9.38</v>
      </c>
      <c r="F378" s="29">
        <v>37.1</v>
      </c>
    </row>
    <row r="379" spans="2:6" s="3" customFormat="1" ht="0.75" customHeight="1">
      <c r="B379" s="3">
        <v>170</v>
      </c>
      <c r="C379" s="23" t="s">
        <v>269</v>
      </c>
      <c r="D379" s="3">
        <v>1945</v>
      </c>
      <c r="E379" s="28">
        <v>64.567</v>
      </c>
      <c r="F379" s="29">
        <v>345.7</v>
      </c>
    </row>
    <row r="380" spans="2:6" s="3" customFormat="1" ht="0.75" customHeight="1">
      <c r="B380" s="3">
        <v>171</v>
      </c>
      <c r="C380" s="23" t="s">
        <v>270</v>
      </c>
      <c r="D380" s="3">
        <v>1992</v>
      </c>
      <c r="E380" s="28">
        <v>4.298</v>
      </c>
      <c r="F380" s="29">
        <v>11.5</v>
      </c>
    </row>
    <row r="381" spans="2:6" s="3" customFormat="1" ht="0.75" customHeight="1">
      <c r="B381" s="3">
        <v>172</v>
      </c>
      <c r="C381" s="23" t="s">
        <v>271</v>
      </c>
      <c r="D381" s="3">
        <v>1962</v>
      </c>
      <c r="E381" s="28">
        <v>22.167</v>
      </c>
      <c r="F381" s="29">
        <v>16.8</v>
      </c>
    </row>
    <row r="382" spans="2:6" s="3" customFormat="1" ht="0.75" customHeight="1">
      <c r="B382" s="3">
        <v>173</v>
      </c>
      <c r="C382" s="23" t="s">
        <v>272</v>
      </c>
      <c r="D382" s="3">
        <v>1945</v>
      </c>
      <c r="E382" s="28">
        <v>50.125</v>
      </c>
      <c r="F382" s="29">
        <v>174.6</v>
      </c>
    </row>
    <row r="383" spans="2:6" s="3" customFormat="1" ht="0.75" customHeight="1">
      <c r="B383" s="3">
        <v>174</v>
      </c>
      <c r="C383" s="23" t="s">
        <v>273</v>
      </c>
      <c r="D383" s="3">
        <v>1971</v>
      </c>
      <c r="E383" s="28">
        <v>2.303</v>
      </c>
      <c r="F383" s="29">
        <v>70.1</v>
      </c>
    </row>
    <row r="384" spans="2:6" s="3" customFormat="1" ht="0.75" customHeight="1">
      <c r="B384" s="3">
        <v>175</v>
      </c>
      <c r="C384" s="23" t="s">
        <v>274</v>
      </c>
      <c r="D384" s="3">
        <v>1945</v>
      </c>
      <c r="E384" s="28">
        <v>58.97</v>
      </c>
      <c r="F384" s="29">
        <v>1140</v>
      </c>
    </row>
    <row r="385" spans="2:6" s="3" customFormat="1" ht="0.75" customHeight="1">
      <c r="B385" s="3">
        <v>176</v>
      </c>
      <c r="C385" s="23" t="s">
        <v>275</v>
      </c>
      <c r="D385" s="3">
        <v>1945</v>
      </c>
      <c r="E385" s="28">
        <v>270.312</v>
      </c>
      <c r="F385" s="29">
        <v>7170</v>
      </c>
    </row>
    <row r="386" spans="2:6" s="3" customFormat="1" ht="0.75" customHeight="1">
      <c r="B386" s="3">
        <v>177</v>
      </c>
      <c r="C386" s="23" t="s">
        <v>276</v>
      </c>
      <c r="D386" s="3">
        <v>1945</v>
      </c>
      <c r="E386" s="28">
        <v>3.285</v>
      </c>
      <c r="F386" s="29">
        <v>24.4</v>
      </c>
    </row>
    <row r="387" spans="2:6" s="3" customFormat="1" ht="0.75" customHeight="1">
      <c r="B387" s="3">
        <v>178</v>
      </c>
      <c r="C387" s="23" t="s">
        <v>277</v>
      </c>
      <c r="D387" s="3">
        <v>1992</v>
      </c>
      <c r="E387" s="28">
        <v>23.784</v>
      </c>
      <c r="F387" s="29">
        <v>54.7</v>
      </c>
    </row>
    <row r="388" spans="2:6" s="3" customFormat="1" ht="0.75" customHeight="1">
      <c r="B388" s="3">
        <v>179</v>
      </c>
      <c r="C388" s="23" t="s">
        <v>278</v>
      </c>
      <c r="D388" s="3">
        <v>1981</v>
      </c>
      <c r="E388" s="28">
        <v>0.185</v>
      </c>
      <c r="F388" s="29">
        <v>0.21</v>
      </c>
    </row>
    <row r="389" spans="2:6" s="3" customFormat="1" ht="0.75" customHeight="1">
      <c r="B389" s="3">
        <v>180</v>
      </c>
      <c r="C389" s="23" t="s">
        <v>279</v>
      </c>
      <c r="D389" s="3">
        <v>1945</v>
      </c>
      <c r="E389" s="28">
        <v>22.803</v>
      </c>
      <c r="F389" s="29">
        <v>195.5</v>
      </c>
    </row>
    <row r="390" spans="2:6" s="3" customFormat="1" ht="0.75" customHeight="1">
      <c r="B390" s="3">
        <v>181</v>
      </c>
      <c r="C390" s="23" t="s">
        <v>280</v>
      </c>
      <c r="D390" s="3">
        <v>1977</v>
      </c>
      <c r="E390" s="28">
        <v>76.236</v>
      </c>
      <c r="F390" s="29">
        <v>97</v>
      </c>
    </row>
    <row r="391" spans="2:6" s="3" customFormat="1" ht="0.75" customHeight="1">
      <c r="B391" s="3">
        <v>182</v>
      </c>
      <c r="C391" s="23" t="s">
        <v>90</v>
      </c>
      <c r="D391" s="3">
        <v>1947</v>
      </c>
      <c r="E391" s="28">
        <v>0.225</v>
      </c>
      <c r="F391" s="29">
        <v>37.1</v>
      </c>
    </row>
    <row r="392" spans="2:6" s="3" customFormat="1" ht="0.75" customHeight="1">
      <c r="B392" s="3">
        <v>183</v>
      </c>
      <c r="C392" s="23" t="s">
        <v>91</v>
      </c>
      <c r="D392" s="3">
        <v>1945</v>
      </c>
      <c r="E392" s="28">
        <v>10.655</v>
      </c>
      <c r="F392" s="29">
        <v>20.6</v>
      </c>
    </row>
    <row r="393" spans="2:6" s="3" customFormat="1" ht="0.75" customHeight="1">
      <c r="B393" s="3">
        <v>184</v>
      </c>
      <c r="C393" s="23" t="s">
        <v>92</v>
      </c>
      <c r="D393" s="3">
        <v>1964</v>
      </c>
      <c r="E393" s="28">
        <v>9.461</v>
      </c>
      <c r="F393" s="29">
        <v>8.9</v>
      </c>
    </row>
    <row r="394" spans="2:6" s="3" customFormat="1" ht="0.75" customHeight="1">
      <c r="B394" s="3">
        <v>185</v>
      </c>
      <c r="C394" s="23" t="s">
        <v>93</v>
      </c>
      <c r="D394" s="3">
        <v>1980</v>
      </c>
      <c r="E394" s="28">
        <v>11.044</v>
      </c>
      <c r="F394" s="29">
        <v>18.1</v>
      </c>
    </row>
    <row r="395" spans="3:6" s="3" customFormat="1" ht="0.75" customHeight="1">
      <c r="C395" s="5" t="s">
        <v>151</v>
      </c>
      <c r="D395" s="6">
        <f>COUNT(D210:D394)</f>
        <v>185</v>
      </c>
      <c r="E395" s="6">
        <f>COUNT(E210:E394)</f>
        <v>185</v>
      </c>
      <c r="F395" s="6">
        <f>COUNT(F210:F394)</f>
        <v>185</v>
      </c>
    </row>
    <row r="396" spans="3:6" s="3" customFormat="1" ht="0.75" customHeight="1">
      <c r="C396" s="5" t="s">
        <v>152</v>
      </c>
      <c r="D396" s="6"/>
      <c r="E396" s="38">
        <f>SUM(E210:E394)</f>
        <v>5863.300399999999</v>
      </c>
      <c r="F396" s="39">
        <f>SUM(F210:F394)</f>
        <v>32104.440000000006</v>
      </c>
    </row>
    <row r="397" spans="3:6" s="3" customFormat="1" ht="0.75" customHeight="1">
      <c r="C397" s="5" t="s">
        <v>155</v>
      </c>
      <c r="D397" s="40">
        <f>AVERAGE(D210:D394)</f>
        <v>1963.0378378378377</v>
      </c>
      <c r="E397" s="41">
        <f>AVERAGE(E210:E394)</f>
        <v>31.69351567567567</v>
      </c>
      <c r="F397" s="39">
        <f>AVERAGE(F210:F394)</f>
        <v>173.53751351351355</v>
      </c>
    </row>
    <row r="398" spans="3:6" s="3" customFormat="1" ht="0.75" customHeight="1">
      <c r="C398" s="5" t="s">
        <v>156</v>
      </c>
      <c r="D398" s="6">
        <f>MEDIAN(D210:D394)</f>
        <v>1960</v>
      </c>
      <c r="E398" s="6">
        <f>MEDIAN(E210:E394)</f>
        <v>5.862</v>
      </c>
      <c r="F398" s="39">
        <f>MEDIAN(F210:F394)</f>
        <v>16.5</v>
      </c>
    </row>
    <row r="399" spans="3:6" s="3" customFormat="1" ht="0.75" customHeight="1">
      <c r="C399" s="5" t="s">
        <v>157</v>
      </c>
      <c r="D399" s="6">
        <f>MODE(D210:D394)</f>
        <v>1945</v>
      </c>
      <c r="E399" s="6">
        <f>MODE(E210:E394)</f>
        <v>0.441</v>
      </c>
      <c r="F399" s="39">
        <f>MODE(F210:F394)</f>
        <v>1</v>
      </c>
    </row>
    <row r="400" spans="3:6" s="3" customFormat="1" ht="0.75" customHeight="1">
      <c r="C400" s="5" t="s">
        <v>158</v>
      </c>
      <c r="D400" s="32">
        <f>STDEV(D210:D394)</f>
        <v>16.504731721914865</v>
      </c>
      <c r="E400" s="32">
        <f>STDEV(E210:E394)</f>
        <v>119.7305000762211</v>
      </c>
      <c r="F400" s="39">
        <f>STDEV(F210:F394)</f>
        <v>633.7023327323695</v>
      </c>
    </row>
    <row r="401" spans="3:12" s="3" customFormat="1" ht="0.75" customHeight="1">
      <c r="C401" s="23"/>
      <c r="E401" s="28"/>
      <c r="L401" s="27" t="s">
        <v>116</v>
      </c>
    </row>
    <row r="402" spans="3:13" s="3" customFormat="1" ht="0.75" customHeight="1">
      <c r="C402" s="23"/>
      <c r="E402" s="42" t="s">
        <v>154</v>
      </c>
      <c r="F402" s="3" t="s">
        <v>117</v>
      </c>
      <c r="H402" s="25" t="s">
        <v>94</v>
      </c>
      <c r="I402" s="25" t="s">
        <v>95</v>
      </c>
      <c r="L402" s="25" t="s">
        <v>94</v>
      </c>
      <c r="M402" s="25" t="s">
        <v>95</v>
      </c>
    </row>
    <row r="403" spans="2:13" s="3" customFormat="1" ht="0.75" customHeight="1">
      <c r="B403" s="3">
        <v>7</v>
      </c>
      <c r="C403" s="23" t="s">
        <v>169</v>
      </c>
      <c r="D403" s="3">
        <v>1945</v>
      </c>
      <c r="E403" s="28">
        <v>36.265</v>
      </c>
      <c r="F403" s="28">
        <f>E403</f>
        <v>36.265</v>
      </c>
      <c r="G403" s="25">
        <v>1945</v>
      </c>
      <c r="H403" s="28">
        <f>AVERAGE(($E$403:E452))</f>
        <v>78.10668</v>
      </c>
      <c r="I403" s="28">
        <f>MEDIAN($E$403:E452)</f>
        <v>16.201999999999998</v>
      </c>
      <c r="J403" s="28"/>
      <c r="K403" s="3">
        <v>1945</v>
      </c>
      <c r="L403" s="28">
        <f>AVERAGE(E403:E452)</f>
        <v>78.10668</v>
      </c>
      <c r="M403" s="28">
        <f>MEDIAN(E403:E452)</f>
        <v>16.201999999999998</v>
      </c>
    </row>
    <row r="404" spans="2:13" s="3" customFormat="1" ht="0.75" customHeight="1">
      <c r="B404" s="3">
        <v>9</v>
      </c>
      <c r="C404" s="23" t="s">
        <v>171</v>
      </c>
      <c r="D404" s="3">
        <v>1945</v>
      </c>
      <c r="E404" s="28">
        <v>18.613</v>
      </c>
      <c r="F404" s="28">
        <f>F403+E404</f>
        <v>54.878</v>
      </c>
      <c r="G404" s="25">
        <v>1946</v>
      </c>
      <c r="H404" s="28">
        <f>AVERAGE($E$403:E456)</f>
        <v>74.0615</v>
      </c>
      <c r="I404" s="28">
        <f>MEDIAN($E$403:E456)</f>
        <v>16.201999999999998</v>
      </c>
      <c r="J404" s="28"/>
      <c r="K404" s="3">
        <v>1946</v>
      </c>
      <c r="L404" s="28">
        <f>AVERAGE(E453:E456)</f>
        <v>23.49675</v>
      </c>
      <c r="M404" s="28">
        <f>MEDIAN(E453:E456)</f>
        <v>16.8395</v>
      </c>
    </row>
    <row r="405" spans="2:13" s="3" customFormat="1" ht="0.75" customHeight="1">
      <c r="B405" s="3">
        <v>16</v>
      </c>
      <c r="C405" s="23" t="s">
        <v>177</v>
      </c>
      <c r="D405" s="3">
        <v>1945</v>
      </c>
      <c r="E405" s="28">
        <v>10.409</v>
      </c>
      <c r="F405" s="28">
        <f aca="true" t="shared" si="3" ref="F405:F468">F404+E405</f>
        <v>65.287</v>
      </c>
      <c r="G405" s="25">
        <v>1947</v>
      </c>
      <c r="H405" s="28">
        <f>AVERAGE($E$403:E457)</f>
        <v>75.17192727272727</v>
      </c>
      <c r="I405" s="28">
        <f>MEDIAN($E$403:E458)</f>
        <v>16.201999999999998</v>
      </c>
      <c r="J405" s="28"/>
      <c r="K405" s="3">
        <v>1947</v>
      </c>
      <c r="L405" s="28">
        <f>AVERAGE(E457:E458)</f>
        <v>67.67999999999999</v>
      </c>
      <c r="M405" s="28">
        <f>MEDIAN(E457:E458)</f>
        <v>67.67999999999999</v>
      </c>
    </row>
    <row r="406" spans="2:13" s="3" customFormat="1" ht="0.75" customHeight="1">
      <c r="B406" s="3">
        <v>17</v>
      </c>
      <c r="C406" s="23" t="s">
        <v>178</v>
      </c>
      <c r="D406" s="3">
        <v>1945</v>
      </c>
      <c r="E406" s="28">
        <v>10.175</v>
      </c>
      <c r="F406" s="28">
        <f t="shared" si="3"/>
        <v>75.462</v>
      </c>
      <c r="G406" s="25">
        <v>1948</v>
      </c>
      <c r="H406" s="28">
        <f>AVERAGE($E$403:E459)</f>
        <v>73.36817543859651</v>
      </c>
      <c r="I406" s="28">
        <f>MEDIAN($E$403:E459)</f>
        <v>16.673</v>
      </c>
      <c r="J406" s="28"/>
      <c r="K406" s="3">
        <v>1948</v>
      </c>
      <c r="L406" s="28">
        <f>AVERAGE(E459)</f>
        <v>47.305</v>
      </c>
      <c r="M406" s="28">
        <f>E459</f>
        <v>47.305</v>
      </c>
    </row>
    <row r="407" spans="2:13" s="3" customFormat="1" ht="0.75" customHeight="1">
      <c r="B407" s="3">
        <v>21</v>
      </c>
      <c r="C407" s="23" t="s">
        <v>182</v>
      </c>
      <c r="D407" s="3">
        <v>1945</v>
      </c>
      <c r="E407" s="28">
        <v>7.826</v>
      </c>
      <c r="F407" s="28">
        <f t="shared" si="3"/>
        <v>83.288</v>
      </c>
      <c r="G407" s="25">
        <v>1949</v>
      </c>
      <c r="H407" s="28">
        <f>AVERAGE($E$403:E460)</f>
        <v>72.20051724137933</v>
      </c>
      <c r="I407" s="28">
        <f>MEDIAN($E$403:E460)</f>
        <v>16.201999999999998</v>
      </c>
      <c r="J407" s="28"/>
      <c r="K407" s="3">
        <v>1949</v>
      </c>
      <c r="L407" s="28">
        <f>E460</f>
        <v>5.644</v>
      </c>
      <c r="M407" s="28">
        <f>E460</f>
        <v>5.644</v>
      </c>
    </row>
    <row r="408" spans="2:13" s="3" customFormat="1" ht="0.75" customHeight="1">
      <c r="B408" s="3">
        <v>24</v>
      </c>
      <c r="C408" s="23" t="s">
        <v>185</v>
      </c>
      <c r="D408" s="3">
        <v>1945</v>
      </c>
      <c r="E408" s="28">
        <v>169.807</v>
      </c>
      <c r="F408" s="28">
        <f t="shared" si="3"/>
        <v>253.09499999999997</v>
      </c>
      <c r="G408" s="25">
        <v>1950</v>
      </c>
      <c r="H408" s="28">
        <f>AVERAGE($E$403:E461)</f>
        <v>74.58596610169494</v>
      </c>
      <c r="I408" s="28">
        <f>MEDIAN($E$403:E461)</f>
        <v>16.673</v>
      </c>
      <c r="J408" s="28"/>
      <c r="K408" s="3">
        <v>1950</v>
      </c>
      <c r="L408" s="28">
        <f>E461</f>
        <v>212.942</v>
      </c>
      <c r="M408" s="28">
        <f>E461</f>
        <v>212.942</v>
      </c>
    </row>
    <row r="409" spans="2:11" s="3" customFormat="1" ht="0.75" customHeight="1">
      <c r="B409" s="3">
        <v>31</v>
      </c>
      <c r="C409" s="23" t="s">
        <v>192</v>
      </c>
      <c r="D409" s="3">
        <v>1945</v>
      </c>
      <c r="E409" s="28">
        <v>30.675</v>
      </c>
      <c r="F409" s="28">
        <f t="shared" si="3"/>
        <v>283.77</v>
      </c>
      <c r="G409" s="25">
        <v>1951</v>
      </c>
      <c r="H409" s="28">
        <v>74.58596610169494</v>
      </c>
      <c r="I409" s="28">
        <v>16.673</v>
      </c>
      <c r="J409" s="28"/>
      <c r="K409" s="3">
        <v>1951</v>
      </c>
    </row>
    <row r="410" spans="2:11" s="3" customFormat="1" ht="0.75" customHeight="1">
      <c r="B410" s="3">
        <v>35</v>
      </c>
      <c r="C410" s="23" t="s">
        <v>196</v>
      </c>
      <c r="D410" s="3">
        <v>1945</v>
      </c>
      <c r="E410" s="28">
        <v>14.788</v>
      </c>
      <c r="F410" s="28">
        <f t="shared" si="3"/>
        <v>298.558</v>
      </c>
      <c r="G410" s="25">
        <v>1952</v>
      </c>
      <c r="H410" s="28">
        <v>74.58596610169494</v>
      </c>
      <c r="I410" s="28">
        <v>16.673</v>
      </c>
      <c r="J410" s="28"/>
      <c r="K410" s="3">
        <v>1952</v>
      </c>
    </row>
    <row r="411" spans="2:11" s="3" customFormat="1" ht="0.75" customHeight="1">
      <c r="B411" s="3">
        <v>36</v>
      </c>
      <c r="C411" s="23" t="s">
        <v>197</v>
      </c>
      <c r="D411" s="3">
        <v>1945</v>
      </c>
      <c r="E411" s="28">
        <v>1236.915</v>
      </c>
      <c r="F411" s="28">
        <f t="shared" si="3"/>
        <v>1535.473</v>
      </c>
      <c r="G411" s="25">
        <v>1953</v>
      </c>
      <c r="H411" s="28">
        <v>74.58596610169494</v>
      </c>
      <c r="I411" s="28">
        <v>16.673</v>
      </c>
      <c r="J411" s="28"/>
      <c r="K411" s="3">
        <v>1953</v>
      </c>
    </row>
    <row r="412" spans="2:11" s="3" customFormat="1" ht="0.75" customHeight="1">
      <c r="B412" s="3">
        <v>37</v>
      </c>
      <c r="C412" s="23" t="s">
        <v>198</v>
      </c>
      <c r="D412" s="3">
        <v>1945</v>
      </c>
      <c r="E412" s="28">
        <v>38.581</v>
      </c>
      <c r="F412" s="28">
        <f t="shared" si="3"/>
        <v>1574.0539999999999</v>
      </c>
      <c r="G412" s="25">
        <v>1954</v>
      </c>
      <c r="H412" s="28">
        <v>74.58596610169494</v>
      </c>
      <c r="I412" s="28">
        <v>16.673</v>
      </c>
      <c r="J412" s="28"/>
      <c r="K412" s="3">
        <v>1954</v>
      </c>
    </row>
    <row r="413" spans="2:13" s="3" customFormat="1" ht="0.75" customHeight="1">
      <c r="B413" s="3">
        <v>41</v>
      </c>
      <c r="C413" s="23" t="s">
        <v>201</v>
      </c>
      <c r="D413" s="3">
        <v>1945</v>
      </c>
      <c r="E413" s="28">
        <v>3.605</v>
      </c>
      <c r="F413" s="28">
        <f t="shared" si="3"/>
        <v>1577.6589999999999</v>
      </c>
      <c r="G413" s="25">
        <v>1955</v>
      </c>
      <c r="H413" s="28">
        <f>AVERAGE($E$403:E478)</f>
        <v>61.45268421052634</v>
      </c>
      <c r="I413" s="28">
        <f>MEDIAN($E$403:E478)</f>
        <v>13.5625</v>
      </c>
      <c r="J413" s="28"/>
      <c r="K413" s="3">
        <v>1955</v>
      </c>
      <c r="L413" s="28">
        <f>AVERAGE(E462:E478)</f>
        <v>15.872470588235297</v>
      </c>
      <c r="M413" s="28">
        <f>MEDIAN(E462:E478)</f>
        <v>9.928</v>
      </c>
    </row>
    <row r="414" spans="2:13" s="3" customFormat="1" ht="0.75" customHeight="1">
      <c r="B414" s="3">
        <v>44</v>
      </c>
      <c r="C414" s="23" t="s">
        <v>204</v>
      </c>
      <c r="D414" s="3">
        <v>1945</v>
      </c>
      <c r="E414" s="28">
        <v>11.051</v>
      </c>
      <c r="F414" s="28">
        <f t="shared" si="3"/>
        <v>1588.7099999999998</v>
      </c>
      <c r="G414" s="25">
        <v>1956</v>
      </c>
      <c r="H414" s="28">
        <f>AVERAGE($E$403:E481)</f>
        <v>61.200346835443064</v>
      </c>
      <c r="I414" s="28">
        <f>MEDIAN($E$403:E481)</f>
        <v>14.788</v>
      </c>
      <c r="J414" s="28"/>
      <c r="K414" s="3">
        <v>1956</v>
      </c>
      <c r="L414" s="42">
        <f>AVERAGE(E479:E481)</f>
        <v>54.80779999999999</v>
      </c>
      <c r="M414" s="28">
        <f>MEDIAN(E479:E481)</f>
        <v>29.1114</v>
      </c>
    </row>
    <row r="415" spans="2:13" s="3" customFormat="1" ht="0.75" customHeight="1">
      <c r="B415" s="3">
        <v>47</v>
      </c>
      <c r="C415" s="23" t="s">
        <v>207</v>
      </c>
      <c r="D415" s="3">
        <v>1945</v>
      </c>
      <c r="E415" s="28">
        <v>5.334</v>
      </c>
      <c r="F415" s="28">
        <f t="shared" si="3"/>
        <v>1594.0439999999999</v>
      </c>
      <c r="G415" s="25">
        <v>1957</v>
      </c>
      <c r="H415" s="28">
        <f>AVERAGE($E$403:E483)</f>
        <v>60.17601728395064</v>
      </c>
      <c r="I415" s="28">
        <f>MEDIAN($E$403:E483)</f>
        <v>15.731</v>
      </c>
      <c r="J415" s="28"/>
      <c r="K415" s="3">
        <v>1957</v>
      </c>
      <c r="L415" s="42">
        <f>AVERAGE(E482:E483)</f>
        <v>19.715</v>
      </c>
      <c r="M415" s="28">
        <f>MEDIAN(E482:E483)</f>
        <v>19.715</v>
      </c>
    </row>
    <row r="416" spans="2:13" s="3" customFormat="1" ht="0.75" customHeight="1">
      <c r="B416" s="3">
        <v>50</v>
      </c>
      <c r="C416" s="23" t="s">
        <v>210</v>
      </c>
      <c r="D416" s="3">
        <v>1945</v>
      </c>
      <c r="E416" s="28">
        <v>7.999</v>
      </c>
      <c r="F416" s="28">
        <f t="shared" si="3"/>
        <v>1602.043</v>
      </c>
      <c r="G416" s="25">
        <v>1958</v>
      </c>
      <c r="H416" s="28">
        <f>AVERAGE($E$403:E484)</f>
        <v>59.53334634146344</v>
      </c>
      <c r="I416" s="28">
        <f>MEDIAN($E$403:E484)</f>
        <v>15.2595</v>
      </c>
      <c r="J416" s="28"/>
      <c r="K416" s="3">
        <v>1958</v>
      </c>
      <c r="L416" s="42">
        <f>AVERAGE(E484)</f>
        <v>7.477</v>
      </c>
      <c r="M416" s="28">
        <f>E484</f>
        <v>7.477</v>
      </c>
    </row>
    <row r="417" spans="2:12" s="3" customFormat="1" ht="0.75" customHeight="1">
      <c r="B417" s="3">
        <v>51</v>
      </c>
      <c r="C417" s="23" t="s">
        <v>211</v>
      </c>
      <c r="D417" s="3">
        <v>1945</v>
      </c>
      <c r="E417" s="28">
        <v>12.337</v>
      </c>
      <c r="F417" s="28">
        <f t="shared" si="3"/>
        <v>1614.3799999999999</v>
      </c>
      <c r="G417" s="25">
        <v>1959</v>
      </c>
      <c r="H417" s="28">
        <v>59.53334634146344</v>
      </c>
      <c r="I417" s="28">
        <v>15.2595</v>
      </c>
      <c r="J417" s="28"/>
      <c r="K417" s="3">
        <v>1959</v>
      </c>
      <c r="L417" s="23"/>
    </row>
    <row r="418" spans="2:13" s="3" customFormat="1" ht="0.75" customHeight="1">
      <c r="B418" s="3">
        <v>52</v>
      </c>
      <c r="C418" s="23" t="s">
        <v>212</v>
      </c>
      <c r="D418" s="3">
        <v>1945</v>
      </c>
      <c r="E418" s="28">
        <v>66.05</v>
      </c>
      <c r="F418" s="28">
        <f t="shared" si="3"/>
        <v>1680.4299999999998</v>
      </c>
      <c r="G418" s="25">
        <v>1960</v>
      </c>
      <c r="H418" s="28">
        <f>AVERAGE($E$403:E501)</f>
        <v>52.122983838383846</v>
      </c>
      <c r="I418" s="28">
        <f>MEDIAN($E$403:E501)</f>
        <v>11.34</v>
      </c>
      <c r="J418" s="28"/>
      <c r="K418" s="3">
        <v>1960</v>
      </c>
      <c r="L418" s="42">
        <f>AVERAGE(E485:E501)</f>
        <v>16.378882352941176</v>
      </c>
      <c r="M418" s="28">
        <f>MEDIAN(E485:E501)</f>
        <v>9.672</v>
      </c>
    </row>
    <row r="419" spans="2:13" s="3" customFormat="1" ht="0.75" customHeight="1">
      <c r="B419" s="3">
        <v>53</v>
      </c>
      <c r="C419" s="23" t="s">
        <v>213</v>
      </c>
      <c r="D419" s="3">
        <v>1945</v>
      </c>
      <c r="E419" s="28">
        <v>5.752</v>
      </c>
      <c r="F419" s="28">
        <f t="shared" si="3"/>
        <v>1686.1819999999998</v>
      </c>
      <c r="G419" s="25">
        <v>1961</v>
      </c>
      <c r="H419" s="28">
        <f>AVERAGE($E$403:E504)</f>
        <v>50.68966078431374</v>
      </c>
      <c r="I419" s="28">
        <f>MEDIAN($E$403:E505)</f>
        <v>11.266</v>
      </c>
      <c r="J419" s="28"/>
      <c r="K419" s="3">
        <v>1961</v>
      </c>
      <c r="L419" s="42">
        <f>AVERAGE(E502:E505)</f>
        <v>10.19475</v>
      </c>
      <c r="M419" s="28">
        <f>MEDIAN(E502:E505)</f>
        <v>3.8295000000000003</v>
      </c>
    </row>
    <row r="420" spans="2:13" s="3" customFormat="1" ht="0.75" customHeight="1">
      <c r="B420" s="3">
        <v>57</v>
      </c>
      <c r="C420" s="23" t="s">
        <v>0</v>
      </c>
      <c r="D420" s="3">
        <v>1945</v>
      </c>
      <c r="E420" s="28">
        <v>58.39</v>
      </c>
      <c r="F420" s="28">
        <f t="shared" si="3"/>
        <v>1744.572</v>
      </c>
      <c r="G420" s="25">
        <v>1962</v>
      </c>
      <c r="H420" s="28">
        <f>AVERAGE($E$403:E511)</f>
        <v>48.356398165137634</v>
      </c>
      <c r="I420" s="28">
        <f>MEDIAN($E$403:E511)</f>
        <v>11.051</v>
      </c>
      <c r="J420" s="28"/>
      <c r="K420" s="3">
        <v>1962</v>
      </c>
      <c r="L420" s="42">
        <f>AVERAGE(E506:E511)</f>
        <v>11.648833333333334</v>
      </c>
      <c r="M420" s="28">
        <f>MEDIAN(E506:E511)</f>
        <v>6.7465</v>
      </c>
    </row>
    <row r="421" spans="2:13" s="3" customFormat="1" ht="0.75" customHeight="1">
      <c r="B421" s="3">
        <v>60</v>
      </c>
      <c r="C421" s="23" t="s">
        <v>3</v>
      </c>
      <c r="D421" s="3">
        <v>1945</v>
      </c>
      <c r="E421" s="28">
        <v>58.805</v>
      </c>
      <c r="F421" s="28">
        <f t="shared" si="3"/>
        <v>1803.377</v>
      </c>
      <c r="G421" s="25">
        <v>1963</v>
      </c>
      <c r="H421" s="28">
        <f>AVERAGE($E$403:E513)</f>
        <v>47.75763423423425</v>
      </c>
      <c r="I421" s="28">
        <f>MEDIAN($E$403:E513)</f>
        <v>11.051</v>
      </c>
      <c r="J421" s="28"/>
      <c r="K421" s="3">
        <v>1963</v>
      </c>
      <c r="L421" s="42">
        <f>AVERAGE(E512:E513)</f>
        <v>15.125</v>
      </c>
      <c r="M421" s="28">
        <f>MEDIAN(E512:E513)</f>
        <v>15.125</v>
      </c>
    </row>
    <row r="422" spans="2:13" s="3" customFormat="1" ht="0.75" customHeight="1">
      <c r="B422" s="3">
        <v>66</v>
      </c>
      <c r="C422" s="23" t="s">
        <v>9</v>
      </c>
      <c r="D422" s="3">
        <v>1945</v>
      </c>
      <c r="E422" s="28">
        <v>10.662</v>
      </c>
      <c r="F422" s="28">
        <f t="shared" si="3"/>
        <v>1814.039</v>
      </c>
      <c r="G422" s="25">
        <v>1964</v>
      </c>
      <c r="H422" s="28">
        <f>AVERAGE($E$403:E516)</f>
        <v>46.67349473684213</v>
      </c>
      <c r="I422" s="28">
        <f>MEDIAN($E$403:E516)</f>
        <v>10.6585</v>
      </c>
      <c r="J422" s="28"/>
      <c r="K422" s="3">
        <v>1964</v>
      </c>
      <c r="L422" s="42">
        <f>AVERAGE(E514:E516)</f>
        <v>6.560333333333333</v>
      </c>
      <c r="M422" s="28">
        <f>MEDIAN(E514:E516)</f>
        <v>9.461</v>
      </c>
    </row>
    <row r="423" spans="2:13" s="3" customFormat="1" ht="0.75" customHeight="1">
      <c r="B423" s="3">
        <v>68</v>
      </c>
      <c r="C423" s="23" t="s">
        <v>11</v>
      </c>
      <c r="D423" s="3">
        <v>1945</v>
      </c>
      <c r="E423" s="28">
        <v>12.008</v>
      </c>
      <c r="F423" s="28">
        <f t="shared" si="3"/>
        <v>1826.047</v>
      </c>
      <c r="G423" s="25">
        <v>1965</v>
      </c>
      <c r="H423" s="28">
        <f>AVERAGE($E$403:E519)</f>
        <v>45.520088888888914</v>
      </c>
      <c r="I423" s="28">
        <f>MEDIAN($E$403:E519)</f>
        <v>10.409</v>
      </c>
      <c r="J423" s="28"/>
      <c r="K423" s="3">
        <v>1965</v>
      </c>
      <c r="L423" s="42">
        <f>AVERAGE(E517:E519)</f>
        <v>1.6906666666666668</v>
      </c>
      <c r="M423" s="28">
        <f>MEDIAN(E517:E519)</f>
        <v>1.292</v>
      </c>
    </row>
    <row r="424" spans="2:13" s="3" customFormat="1" ht="0.75" customHeight="1">
      <c r="B424" s="3">
        <v>72</v>
      </c>
      <c r="C424" s="23" t="s">
        <v>14</v>
      </c>
      <c r="D424" s="3">
        <v>1945</v>
      </c>
      <c r="E424" s="28">
        <v>6.781</v>
      </c>
      <c r="F424" s="28">
        <f t="shared" si="3"/>
        <v>1832.828</v>
      </c>
      <c r="G424" s="25">
        <v>1966</v>
      </c>
      <c r="H424" s="28">
        <f>AVERAGE($E$403:E523)</f>
        <v>44.052523966942175</v>
      </c>
      <c r="I424" s="28">
        <f>MEDIAN($E$403:E523)</f>
        <v>10.175</v>
      </c>
      <c r="J424" s="28"/>
      <c r="K424" s="3">
        <v>1966</v>
      </c>
      <c r="L424" s="42">
        <f>AVERAGE(E521:E523)</f>
        <v>1.415333333333333</v>
      </c>
      <c r="M424" s="28">
        <f>MEDIAN(E521:E523)</f>
        <v>1.448</v>
      </c>
    </row>
    <row r="425" spans="2:12" s="3" customFormat="1" ht="0.75" customHeight="1">
      <c r="B425" s="3">
        <v>73</v>
      </c>
      <c r="C425" s="23" t="s">
        <v>15</v>
      </c>
      <c r="D425" s="3">
        <v>1945</v>
      </c>
      <c r="E425" s="28">
        <v>5.862</v>
      </c>
      <c r="F425" s="28">
        <f t="shared" si="3"/>
        <v>1838.69</v>
      </c>
      <c r="G425" s="25">
        <v>1967</v>
      </c>
      <c r="H425" s="28">
        <f>AVERAGE($E$403:E523)</f>
        <v>44.052523966942175</v>
      </c>
      <c r="I425" s="28">
        <f>MEDIAN($E$403:E523)</f>
        <v>10.175</v>
      </c>
      <c r="J425" s="28"/>
      <c r="K425" s="3">
        <v>1967</v>
      </c>
      <c r="L425" s="23"/>
    </row>
    <row r="426" spans="2:13" s="3" customFormat="1" ht="0.75" customHeight="1">
      <c r="B426" s="3">
        <v>76</v>
      </c>
      <c r="C426" s="23" t="s">
        <v>18</v>
      </c>
      <c r="D426" s="3">
        <v>1945</v>
      </c>
      <c r="E426" s="28">
        <v>984.004</v>
      </c>
      <c r="F426" s="28">
        <f t="shared" si="3"/>
        <v>2822.694</v>
      </c>
      <c r="G426" s="25">
        <v>1968</v>
      </c>
      <c r="H426" s="28">
        <f>AVERAGE($E$403:E526)</f>
        <v>43.007608064516155</v>
      </c>
      <c r="I426" s="28">
        <f>MEDIAN($E$403:E526)</f>
        <v>10.0185</v>
      </c>
      <c r="J426" s="28"/>
      <c r="K426" s="3">
        <v>1968</v>
      </c>
      <c r="L426" s="42">
        <f>AVERAGE(E524:E526)</f>
        <v>0.8626666666666667</v>
      </c>
      <c r="M426" s="28">
        <f>MEDIAN(E524:E526)</f>
        <v>0.966</v>
      </c>
    </row>
    <row r="427" spans="2:12" s="3" customFormat="1" ht="0.75" customHeight="1">
      <c r="B427" s="3">
        <v>78</v>
      </c>
      <c r="C427" s="23" t="s">
        <v>20</v>
      </c>
      <c r="D427" s="3">
        <v>1945</v>
      </c>
      <c r="E427" s="28">
        <v>68.96</v>
      </c>
      <c r="F427" s="28">
        <f t="shared" si="3"/>
        <v>2891.654</v>
      </c>
      <c r="G427" s="25">
        <v>1969</v>
      </c>
      <c r="H427" s="28">
        <v>43.007608064516155</v>
      </c>
      <c r="I427" s="28">
        <v>10.0185</v>
      </c>
      <c r="J427" s="28"/>
      <c r="K427" s="3">
        <v>1969</v>
      </c>
      <c r="L427" s="23"/>
    </row>
    <row r="428" spans="2:13" s="3" customFormat="1" ht="0.75" customHeight="1">
      <c r="B428" s="3">
        <v>79</v>
      </c>
      <c r="C428" s="23" t="s">
        <v>21</v>
      </c>
      <c r="D428" s="3">
        <v>1945</v>
      </c>
      <c r="E428" s="28">
        <v>21.722</v>
      </c>
      <c r="F428" s="28">
        <f t="shared" si="3"/>
        <v>2913.376</v>
      </c>
      <c r="G428" s="25">
        <v>1970</v>
      </c>
      <c r="H428" s="28">
        <f>AVERAGE($E$403:E527)</f>
        <v>42.66997120000002</v>
      </c>
      <c r="I428" s="28">
        <f>MEDIAN($E$403:E527)</f>
        <v>9.928</v>
      </c>
      <c r="J428" s="28"/>
      <c r="K428" s="3">
        <v>1970</v>
      </c>
      <c r="L428" s="42">
        <f>AVERAGE(E527)</f>
        <v>0.803</v>
      </c>
      <c r="M428" s="28">
        <f>MEDIAN(E527)</f>
        <v>0.803</v>
      </c>
    </row>
    <row r="429" spans="2:13" s="3" customFormat="1" ht="0.75" customHeight="1">
      <c r="B429" s="3">
        <v>94</v>
      </c>
      <c r="C429" s="23" t="s">
        <v>36</v>
      </c>
      <c r="D429" s="3">
        <v>1945</v>
      </c>
      <c r="E429" s="28">
        <v>3.506</v>
      </c>
      <c r="F429" s="28">
        <f t="shared" si="3"/>
        <v>2916.882</v>
      </c>
      <c r="G429" s="25">
        <v>1971</v>
      </c>
      <c r="H429" s="28">
        <f>AVERAGE($E$403:E532)</f>
        <v>41.09155692307694</v>
      </c>
      <c r="I429" s="28">
        <f>MEDIAN($E$403:E532)</f>
        <v>9.697500000000002</v>
      </c>
      <c r="J429" s="28"/>
      <c r="K429" s="3">
        <v>1971</v>
      </c>
      <c r="L429" s="42">
        <f>AVERAGE(E528:E532)</f>
        <v>1.6312000000000002</v>
      </c>
      <c r="M429" s="28">
        <f>MEDIAN(E528:E532)</f>
        <v>1.908</v>
      </c>
    </row>
    <row r="430" spans="2:12" s="3" customFormat="1" ht="0.75" customHeight="1">
      <c r="B430" s="3">
        <v>96</v>
      </c>
      <c r="C430" s="23" t="s">
        <v>38</v>
      </c>
      <c r="D430" s="3">
        <v>1945</v>
      </c>
      <c r="E430" s="28">
        <v>2.772</v>
      </c>
      <c r="F430" s="28">
        <f t="shared" si="3"/>
        <v>2919.654</v>
      </c>
      <c r="G430" s="25">
        <v>1972</v>
      </c>
      <c r="H430" s="28">
        <v>41.09155692307694</v>
      </c>
      <c r="I430" s="28">
        <v>9.6975</v>
      </c>
      <c r="J430" s="28"/>
      <c r="K430" s="3">
        <v>1972</v>
      </c>
      <c r="L430" s="23"/>
    </row>
    <row r="431" spans="2:13" s="3" customFormat="1" ht="0.75" customHeight="1">
      <c r="B431" s="3">
        <v>100</v>
      </c>
      <c r="C431" s="23" t="s">
        <v>42</v>
      </c>
      <c r="D431" s="3">
        <v>1945</v>
      </c>
      <c r="E431" s="28">
        <v>0.425</v>
      </c>
      <c r="F431" s="28">
        <f t="shared" si="3"/>
        <v>2920.079</v>
      </c>
      <c r="G431" s="25">
        <v>1973</v>
      </c>
      <c r="H431" s="28">
        <f>AVERAGE($E$403:E534)</f>
        <v>41.09288939393941</v>
      </c>
      <c r="I431" s="28">
        <f>MEDIAN($E$403:E534)</f>
        <v>9.697500000000002</v>
      </c>
      <c r="J431" s="28"/>
      <c r="K431" s="3">
        <v>1973</v>
      </c>
      <c r="L431" s="42">
        <f>AVERAGE(E533:E534)</f>
        <v>41.1795</v>
      </c>
      <c r="M431" s="28">
        <f>MEDIAN(E533:E534)</f>
        <v>41.1795</v>
      </c>
    </row>
    <row r="432" spans="2:13" s="3" customFormat="1" ht="0.75" customHeight="1">
      <c r="B432" s="3">
        <v>111</v>
      </c>
      <c r="C432" s="23" t="s">
        <v>53</v>
      </c>
      <c r="D432" s="3">
        <v>1945</v>
      </c>
      <c r="E432" s="28">
        <v>98.553</v>
      </c>
      <c r="F432" s="28">
        <f t="shared" si="3"/>
        <v>3018.632</v>
      </c>
      <c r="G432" s="25">
        <v>1974</v>
      </c>
      <c r="H432" s="28">
        <f>AVERAGE($E$403:E537)</f>
        <v>41.13429925925927</v>
      </c>
      <c r="I432" s="28">
        <f>MEDIAN($E$403:E537)</f>
        <v>9.672</v>
      </c>
      <c r="J432" s="28"/>
      <c r="K432" s="3">
        <v>1974</v>
      </c>
      <c r="L432" s="42">
        <f>AVERAGE(E535:E537)</f>
        <v>42.95633333333333</v>
      </c>
      <c r="M432" s="28">
        <f>MEDIAN(E535:E537)</f>
        <v>1.206</v>
      </c>
    </row>
    <row r="433" spans="2:13" s="3" customFormat="1" ht="0.75" customHeight="1">
      <c r="B433" s="3">
        <v>121</v>
      </c>
      <c r="C433" s="23" t="s">
        <v>62</v>
      </c>
      <c r="D433" s="3">
        <v>1945</v>
      </c>
      <c r="E433" s="28">
        <v>15.731</v>
      </c>
      <c r="F433" s="28">
        <f t="shared" si="3"/>
        <v>3034.3630000000003</v>
      </c>
      <c r="G433" s="25">
        <v>1975</v>
      </c>
      <c r="H433" s="28">
        <f>AVERAGE($E$403:E543)</f>
        <v>39.55954184397164</v>
      </c>
      <c r="I433" s="28">
        <f>MEDIAN($E$403:E543)</f>
        <v>9.38</v>
      </c>
      <c r="J433" s="28"/>
      <c r="K433" s="3">
        <v>1975</v>
      </c>
      <c r="L433" s="42">
        <f>AVERAGE(E538:E543)</f>
        <v>4.1274999999999995</v>
      </c>
      <c r="M433" s="28">
        <f>MEDIAN(E538:E543)</f>
        <v>0.487</v>
      </c>
    </row>
    <row r="434" spans="2:13" s="3" customFormat="1" ht="0.75" customHeight="1">
      <c r="B434" s="3">
        <v>122</v>
      </c>
      <c r="C434" s="23" t="s">
        <v>98</v>
      </c>
      <c r="D434" s="3">
        <v>1945</v>
      </c>
      <c r="E434" s="28">
        <v>3.625</v>
      </c>
      <c r="F434" s="28">
        <f t="shared" si="3"/>
        <v>3037.9880000000003</v>
      </c>
      <c r="G434" s="25">
        <v>1976</v>
      </c>
      <c r="H434" s="28">
        <f>AVERAGE($E$403:E546)</f>
        <v>38.81294722222223</v>
      </c>
      <c r="I434" s="28">
        <f>MEDIAN($E$403:E546)</f>
        <v>9.133500000000002</v>
      </c>
      <c r="J434" s="28"/>
      <c r="K434" s="3">
        <v>1976</v>
      </c>
      <c r="L434" s="42">
        <f>AVERAGE(E544:E546)</f>
        <v>3.7230000000000003</v>
      </c>
      <c r="M434" s="28">
        <f>MEDIAN(E544:E546)</f>
        <v>0.225</v>
      </c>
    </row>
    <row r="435" spans="2:13" s="3" customFormat="1" ht="0.75" customHeight="1">
      <c r="B435" s="3">
        <v>123</v>
      </c>
      <c r="C435" s="23" t="s">
        <v>63</v>
      </c>
      <c r="D435" s="3">
        <v>1945</v>
      </c>
      <c r="E435" s="28">
        <v>4.583</v>
      </c>
      <c r="F435" s="28">
        <f t="shared" si="3"/>
        <v>3042.5710000000004</v>
      </c>
      <c r="G435" s="25">
        <v>1977</v>
      </c>
      <c r="H435" s="28">
        <f>AVERAGE($E$403:E548)</f>
        <v>38.806447945205484</v>
      </c>
      <c r="I435" s="28">
        <f>MEDIAN($E$403:E548)</f>
        <v>9.133500000000002</v>
      </c>
      <c r="J435" s="28"/>
      <c r="K435" s="3">
        <v>1977</v>
      </c>
      <c r="L435" s="42">
        <f>AVERAGE(E547:E548)</f>
        <v>38.3385</v>
      </c>
      <c r="M435" s="28">
        <f>MEDIAN(E547:E548)</f>
        <v>38.3385</v>
      </c>
    </row>
    <row r="436" spans="2:13" s="3" customFormat="1" ht="0.75" customHeight="1">
      <c r="B436" s="3">
        <v>126</v>
      </c>
      <c r="C436" s="23" t="s">
        <v>66</v>
      </c>
      <c r="D436" s="3">
        <v>1945</v>
      </c>
      <c r="E436" s="28">
        <v>4.42</v>
      </c>
      <c r="F436" s="28">
        <f t="shared" si="3"/>
        <v>3046.9910000000004</v>
      </c>
      <c r="G436" s="25">
        <v>1978</v>
      </c>
      <c r="H436" s="28">
        <f>AVERAGE($E$403:E550)</f>
        <v>38.28546216216216</v>
      </c>
      <c r="I436" s="28">
        <f>MEDIAN($E$403:E550)</f>
        <v>8.563500000000001</v>
      </c>
      <c r="J436" s="28"/>
      <c r="K436" s="3">
        <v>1978</v>
      </c>
      <c r="L436" s="42">
        <f>AVERAGE(E549:E550)</f>
        <v>0.2535</v>
      </c>
      <c r="M436" s="28">
        <f>MEDIAN(E549:E550)</f>
        <v>0.2535</v>
      </c>
    </row>
    <row r="437" spans="2:13" s="3" customFormat="1" ht="0.75" customHeight="1">
      <c r="B437" s="3">
        <v>130</v>
      </c>
      <c r="C437" s="23" t="s">
        <v>70</v>
      </c>
      <c r="D437" s="3">
        <v>1945</v>
      </c>
      <c r="E437" s="28">
        <v>2.736</v>
      </c>
      <c r="F437" s="28">
        <f t="shared" si="3"/>
        <v>3049.7270000000003</v>
      </c>
      <c r="G437" s="25">
        <v>1979</v>
      </c>
      <c r="H437" s="28">
        <f>AVERAGE($E$403:E551)</f>
        <v>38.02953288590604</v>
      </c>
      <c r="I437" s="28">
        <f>MEDIAN($E$403:E551)</f>
        <v>8.24</v>
      </c>
      <c r="J437" s="28"/>
      <c r="K437" s="3">
        <v>1979</v>
      </c>
      <c r="L437" s="42">
        <f>AVERAGE(E551)</f>
        <v>0.152</v>
      </c>
      <c r="M437" s="28">
        <f>E551</f>
        <v>0.152</v>
      </c>
    </row>
    <row r="438" spans="2:13" s="3" customFormat="1" ht="0.75" customHeight="1">
      <c r="B438" s="3">
        <v>132</v>
      </c>
      <c r="C438" s="23" t="s">
        <v>71</v>
      </c>
      <c r="D438" s="3">
        <v>1945</v>
      </c>
      <c r="E438" s="28">
        <v>5.291</v>
      </c>
      <c r="F438" s="28">
        <f t="shared" si="3"/>
        <v>3055.0180000000005</v>
      </c>
      <c r="G438" s="25">
        <v>1980</v>
      </c>
      <c r="H438" s="28">
        <f>AVERAGE($E$403:E553)</f>
        <v>37.5997642384106</v>
      </c>
      <c r="I438" s="28">
        <f>MEDIAN($E$403:E553)</f>
        <v>8.24</v>
      </c>
      <c r="J438" s="28"/>
      <c r="K438" s="3">
        <v>1980</v>
      </c>
      <c r="L438" s="42">
        <f>AVERAGE(E552:E553)</f>
        <v>5.582</v>
      </c>
      <c r="M438" s="28">
        <f>MEDIAN(E552:E553)</f>
        <v>5.582000000000001</v>
      </c>
    </row>
    <row r="439" spans="2:13" s="3" customFormat="1" ht="0.75" customHeight="1">
      <c r="B439" s="3">
        <v>133</v>
      </c>
      <c r="C439" s="23" t="s">
        <v>72</v>
      </c>
      <c r="D439" s="3">
        <v>1945</v>
      </c>
      <c r="E439" s="28">
        <v>26.111</v>
      </c>
      <c r="F439" s="28">
        <f t="shared" si="3"/>
        <v>3081.1290000000004</v>
      </c>
      <c r="G439" s="25">
        <v>1981</v>
      </c>
      <c r="H439" s="28">
        <f>AVERAGE($E$403:E556)</f>
        <v>36.87041168831169</v>
      </c>
      <c r="I439" s="28">
        <f>MEDIAN($E$403:E556)</f>
        <v>8.0665</v>
      </c>
      <c r="J439" s="28"/>
      <c r="K439" s="3">
        <v>1981</v>
      </c>
      <c r="L439" s="42">
        <f>AVERAGE(E554:E556)</f>
        <v>0.15966666666666668</v>
      </c>
      <c r="M439" s="28">
        <f>MEDIAN(E554:E556)</f>
        <v>0.185</v>
      </c>
    </row>
    <row r="440" spans="2:12" s="3" customFormat="1" ht="0.75" customHeight="1">
      <c r="B440" s="3">
        <v>134</v>
      </c>
      <c r="C440" s="23" t="s">
        <v>73</v>
      </c>
      <c r="D440" s="3">
        <v>1945</v>
      </c>
      <c r="E440" s="28">
        <v>77.726</v>
      </c>
      <c r="F440" s="28">
        <f t="shared" si="3"/>
        <v>3158.8550000000005</v>
      </c>
      <c r="G440" s="25">
        <v>1982</v>
      </c>
      <c r="H440" s="28">
        <v>36.87041168831169</v>
      </c>
      <c r="I440" s="28">
        <v>8.0665</v>
      </c>
      <c r="J440" s="28"/>
      <c r="K440" s="3">
        <v>1982</v>
      </c>
      <c r="L440" s="23"/>
    </row>
    <row r="441" spans="2:13" s="3" customFormat="1" ht="0.75" customHeight="1">
      <c r="B441" s="3">
        <v>135</v>
      </c>
      <c r="C441" s="23" t="s">
        <v>74</v>
      </c>
      <c r="D441" s="3">
        <v>1945</v>
      </c>
      <c r="E441" s="28">
        <v>38.607</v>
      </c>
      <c r="F441" s="28">
        <f t="shared" si="3"/>
        <v>3197.4620000000004</v>
      </c>
      <c r="G441" s="25">
        <v>1983</v>
      </c>
      <c r="H441" s="28">
        <f>AVERAGE($E$403:E557)</f>
        <v>36.63280903225807</v>
      </c>
      <c r="I441" s="28">
        <f>MEDIAN($E$403:E557)</f>
        <v>7.999</v>
      </c>
      <c r="J441" s="28"/>
      <c r="K441" s="3">
        <v>1983</v>
      </c>
      <c r="L441" s="42">
        <f>AVERAGE(E557)</f>
        <v>0.042</v>
      </c>
      <c r="M441" s="28">
        <f>E557</f>
        <v>0.042</v>
      </c>
    </row>
    <row r="442" spans="2:13" s="3" customFormat="1" ht="0.75" customHeight="1">
      <c r="B442" s="3">
        <v>139</v>
      </c>
      <c r="C442" s="23" t="s">
        <v>78</v>
      </c>
      <c r="D442" s="3">
        <v>1945</v>
      </c>
      <c r="E442" s="28">
        <v>146.861</v>
      </c>
      <c r="F442" s="28">
        <f t="shared" si="3"/>
        <v>3344.3230000000003</v>
      </c>
      <c r="G442" s="25">
        <v>1984</v>
      </c>
      <c r="H442" s="28">
        <f>AVERAGE($E$403:E558)</f>
        <v>36.400002564102564</v>
      </c>
      <c r="I442" s="28">
        <f>MEDIAN($E$403:E558)</f>
        <v>7.9775</v>
      </c>
      <c r="J442" s="28"/>
      <c r="K442" s="3">
        <v>1984</v>
      </c>
      <c r="L442" s="42">
        <f>AVERAGE(E558)</f>
        <v>0.315</v>
      </c>
      <c r="M442" s="28">
        <f>E558</f>
        <v>0.315</v>
      </c>
    </row>
    <row r="443" spans="2:12" s="3" customFormat="1" ht="0.75" customHeight="1">
      <c r="B443" s="3">
        <v>147</v>
      </c>
      <c r="C443" s="23" t="s">
        <v>86</v>
      </c>
      <c r="D443" s="3">
        <v>1945</v>
      </c>
      <c r="E443" s="28">
        <v>20.786</v>
      </c>
      <c r="F443" s="28">
        <f t="shared" si="3"/>
        <v>3365.1090000000004</v>
      </c>
      <c r="G443" s="25">
        <v>1985</v>
      </c>
      <c r="H443" s="28">
        <v>36.400002564102564</v>
      </c>
      <c r="I443" s="28">
        <v>7.9775</v>
      </c>
      <c r="J443" s="28"/>
      <c r="K443" s="3">
        <v>1985</v>
      </c>
      <c r="L443" s="23"/>
    </row>
    <row r="444" spans="2:12" s="3" customFormat="1" ht="0.75" customHeight="1">
      <c r="B444" s="3">
        <v>156</v>
      </c>
      <c r="C444" s="23" t="s">
        <v>255</v>
      </c>
      <c r="D444" s="3">
        <v>1945</v>
      </c>
      <c r="E444" s="28">
        <v>42.835</v>
      </c>
      <c r="F444" s="28">
        <f t="shared" si="3"/>
        <v>3407.9440000000004</v>
      </c>
      <c r="G444" s="25">
        <v>1986</v>
      </c>
      <c r="H444" s="28">
        <v>36.400002564102564</v>
      </c>
      <c r="I444" s="28">
        <v>7.9775</v>
      </c>
      <c r="J444" s="28"/>
      <c r="K444" s="3">
        <v>1986</v>
      </c>
      <c r="L444" s="23"/>
    </row>
    <row r="445" spans="2:12" s="3" customFormat="1" ht="0.75" customHeight="1">
      <c r="B445" s="3">
        <v>163</v>
      </c>
      <c r="C445" s="23" t="s">
        <v>262</v>
      </c>
      <c r="D445" s="3">
        <v>1945</v>
      </c>
      <c r="E445" s="28">
        <v>16.673</v>
      </c>
      <c r="F445" s="28">
        <f t="shared" si="3"/>
        <v>3424.617</v>
      </c>
      <c r="G445" s="25">
        <v>1987</v>
      </c>
      <c r="H445" s="28">
        <v>36.400002564102564</v>
      </c>
      <c r="I445" s="28">
        <v>7.9775</v>
      </c>
      <c r="J445" s="28"/>
      <c r="K445" s="3">
        <v>1987</v>
      </c>
      <c r="L445" s="23"/>
    </row>
    <row r="446" spans="2:12" s="3" customFormat="1" ht="0.75" customHeight="1">
      <c r="B446" s="3">
        <v>170</v>
      </c>
      <c r="C446" s="23" t="s">
        <v>269</v>
      </c>
      <c r="D446" s="3">
        <v>1945</v>
      </c>
      <c r="E446" s="28">
        <v>64.567</v>
      </c>
      <c r="F446" s="28">
        <f t="shared" si="3"/>
        <v>3489.184</v>
      </c>
      <c r="G446" s="25">
        <v>1988</v>
      </c>
      <c r="H446" s="28">
        <v>36.400002564102564</v>
      </c>
      <c r="I446" s="28">
        <v>7.9775</v>
      </c>
      <c r="J446" s="28"/>
      <c r="K446" s="3">
        <v>1988</v>
      </c>
      <c r="L446" s="23"/>
    </row>
    <row r="447" spans="2:12" s="3" customFormat="1" ht="0.75" customHeight="1">
      <c r="B447" s="3">
        <v>173</v>
      </c>
      <c r="C447" s="23" t="s">
        <v>272</v>
      </c>
      <c r="D447" s="3">
        <v>1945</v>
      </c>
      <c r="E447" s="28">
        <v>50.125</v>
      </c>
      <c r="F447" s="28">
        <f t="shared" si="3"/>
        <v>3539.309</v>
      </c>
      <c r="G447" s="25">
        <v>1989</v>
      </c>
      <c r="H447" s="28">
        <v>36.400002564102564</v>
      </c>
      <c r="I447" s="28">
        <v>7.9775</v>
      </c>
      <c r="J447" s="28"/>
      <c r="K447" s="3">
        <v>1989</v>
      </c>
      <c r="L447" s="23"/>
    </row>
    <row r="448" spans="2:13" s="3" customFormat="1" ht="0.75" customHeight="1">
      <c r="B448" s="3">
        <v>175</v>
      </c>
      <c r="C448" s="23" t="s">
        <v>274</v>
      </c>
      <c r="D448" s="3">
        <v>1945</v>
      </c>
      <c r="E448" s="28">
        <v>58.97</v>
      </c>
      <c r="F448" s="28">
        <f t="shared" si="3"/>
        <v>3598.279</v>
      </c>
      <c r="G448" s="25">
        <v>1990</v>
      </c>
      <c r="H448" s="28">
        <f>AVERAGE($E$403:E560)</f>
        <v>35.94971139240507</v>
      </c>
      <c r="I448" s="28">
        <f>MEDIAN($E$403:E560)</f>
        <v>7.891</v>
      </c>
      <c r="J448" s="28"/>
      <c r="K448" s="3">
        <v>1990</v>
      </c>
      <c r="L448" s="42">
        <f>AVERAGE(E559:E560)</f>
        <v>0.8270000000000001</v>
      </c>
      <c r="M448" s="28">
        <f>MEDIAN(E559:E560)</f>
        <v>0.8270000000000001</v>
      </c>
    </row>
    <row r="449" spans="2:13" s="3" customFormat="1" ht="0.75" customHeight="1">
      <c r="B449" s="3">
        <v>176</v>
      </c>
      <c r="C449" s="23" t="s">
        <v>275</v>
      </c>
      <c r="D449" s="3">
        <v>1945</v>
      </c>
      <c r="E449" s="28">
        <v>270.312</v>
      </c>
      <c r="F449" s="28">
        <f t="shared" si="3"/>
        <v>3868.591</v>
      </c>
      <c r="G449" s="25">
        <v>1991</v>
      </c>
      <c r="H449" s="28">
        <f>AVERAGE($E$403:E567)</f>
        <v>34.88063272727275</v>
      </c>
      <c r="I449" s="28">
        <f>MEDIAN($E$403:E567)</f>
        <v>7.477</v>
      </c>
      <c r="J449" s="28"/>
      <c r="K449" s="3">
        <v>1991</v>
      </c>
      <c r="L449" s="42">
        <f>AVERAGE(E561:E567)</f>
        <v>10.75</v>
      </c>
      <c r="M449" s="28">
        <f>MEDIAN(E561:E567)</f>
        <v>2.385</v>
      </c>
    </row>
    <row r="450" spans="2:13" s="3" customFormat="1" ht="0.75" customHeight="1">
      <c r="B450" s="3">
        <v>177</v>
      </c>
      <c r="C450" s="23" t="s">
        <v>276</v>
      </c>
      <c r="D450" s="3">
        <v>1945</v>
      </c>
      <c r="E450" s="28">
        <v>3.285</v>
      </c>
      <c r="F450" s="28">
        <f t="shared" si="3"/>
        <v>3871.8759999999997</v>
      </c>
      <c r="G450" s="25">
        <v>1992</v>
      </c>
      <c r="H450" s="28">
        <f>AVERAGE($E$403:E580)</f>
        <v>32.818288764044944</v>
      </c>
      <c r="I450" s="28">
        <f>MEDIAN($E$403:E580)</f>
        <v>6.441</v>
      </c>
      <c r="J450" s="28"/>
      <c r="K450" s="3">
        <v>1992</v>
      </c>
      <c r="L450" s="42">
        <f>AVERAGE(E568:E580)</f>
        <v>6.642384615384615</v>
      </c>
      <c r="M450" s="28">
        <f>MEDIAN(E568:E580)</f>
        <v>4.522</v>
      </c>
    </row>
    <row r="451" spans="2:13" s="3" customFormat="1" ht="0.75" customHeight="1">
      <c r="B451" s="3">
        <v>180</v>
      </c>
      <c r="C451" s="23" t="s">
        <v>279</v>
      </c>
      <c r="D451" s="3">
        <v>1945</v>
      </c>
      <c r="E451" s="28">
        <v>22.803</v>
      </c>
      <c r="F451" s="28">
        <f t="shared" si="3"/>
        <v>3894.6789999999996</v>
      </c>
      <c r="G451" s="25">
        <v>1993</v>
      </c>
      <c r="H451" s="28">
        <f>AVERAGE($E$403:E586)</f>
        <v>31.865665217391303</v>
      </c>
      <c r="I451" s="28">
        <f>MEDIAN($E$403:E586)</f>
        <v>5.941</v>
      </c>
      <c r="J451" s="28"/>
      <c r="K451" s="3">
        <v>1993</v>
      </c>
      <c r="L451" s="42">
        <f>AVERAGE(E581:E586)</f>
        <v>3.6045</v>
      </c>
      <c r="M451" s="28">
        <f>MEDIAN(E581:E586)</f>
        <v>2.9255</v>
      </c>
    </row>
    <row r="452" spans="2:13" s="3" customFormat="1" ht="0.75" customHeight="1">
      <c r="B452" s="3">
        <v>183</v>
      </c>
      <c r="C452" s="23" t="s">
        <v>91</v>
      </c>
      <c r="D452" s="3">
        <v>1945</v>
      </c>
      <c r="E452" s="28">
        <v>10.655</v>
      </c>
      <c r="F452" s="28">
        <f t="shared" si="3"/>
        <v>3905.334</v>
      </c>
      <c r="G452" s="25">
        <v>1994</v>
      </c>
      <c r="H452" s="28">
        <f>AVERAGE($E$403:E587)</f>
        <v>31.693515675675677</v>
      </c>
      <c r="I452" s="28">
        <f>MEDIAN($E$403:E587)</f>
        <v>5.862</v>
      </c>
      <c r="J452" s="28"/>
      <c r="K452" s="3">
        <v>1994</v>
      </c>
      <c r="L452" s="42">
        <f>AVERAGE(E587)</f>
        <v>0.018</v>
      </c>
      <c r="M452" s="28">
        <f>E587</f>
        <v>0.018</v>
      </c>
    </row>
    <row r="453" spans="2:12" s="3" customFormat="1" ht="0.75" customHeight="1">
      <c r="B453" s="3">
        <v>1</v>
      </c>
      <c r="C453" s="23" t="s">
        <v>163</v>
      </c>
      <c r="D453" s="3">
        <v>1946</v>
      </c>
      <c r="E453" s="28">
        <v>24.792</v>
      </c>
      <c r="F453" s="28">
        <f t="shared" si="3"/>
        <v>3930.1259999999997</v>
      </c>
      <c r="G453" s="25">
        <v>1995</v>
      </c>
      <c r="H453" s="28"/>
      <c r="I453" s="28"/>
      <c r="J453" s="28"/>
      <c r="K453" s="3">
        <v>1995</v>
      </c>
      <c r="L453" s="23"/>
    </row>
    <row r="454" spans="2:12" s="3" customFormat="1" ht="0.75" customHeight="1">
      <c r="B454" s="3">
        <v>75</v>
      </c>
      <c r="C454" s="23" t="s">
        <v>17</v>
      </c>
      <c r="D454" s="3">
        <v>1946</v>
      </c>
      <c r="E454" s="28">
        <v>0.271</v>
      </c>
      <c r="F454" s="28">
        <f t="shared" si="3"/>
        <v>3930.397</v>
      </c>
      <c r="G454" s="25">
        <v>1996</v>
      </c>
      <c r="H454" s="28"/>
      <c r="I454" s="28"/>
      <c r="J454" s="28"/>
      <c r="K454" s="3">
        <v>1996</v>
      </c>
      <c r="L454" s="23"/>
    </row>
    <row r="455" spans="2:12" s="3" customFormat="1" ht="0.75" customHeight="1">
      <c r="B455" s="3">
        <v>162</v>
      </c>
      <c r="C455" s="23" t="s">
        <v>261</v>
      </c>
      <c r="D455" s="3">
        <v>1946</v>
      </c>
      <c r="E455" s="28">
        <v>8.887</v>
      </c>
      <c r="F455" s="28">
        <f t="shared" si="3"/>
        <v>3939.284</v>
      </c>
      <c r="G455" s="25">
        <v>1997</v>
      </c>
      <c r="H455" s="28"/>
      <c r="I455" s="28"/>
      <c r="J455" s="28"/>
      <c r="K455" s="3">
        <v>1997</v>
      </c>
      <c r="L455" s="23"/>
    </row>
    <row r="456" spans="2:12" s="3" customFormat="1" ht="0.75" customHeight="1">
      <c r="B456" s="3">
        <v>166</v>
      </c>
      <c r="C456" s="23" t="s">
        <v>265</v>
      </c>
      <c r="D456" s="3">
        <v>1946</v>
      </c>
      <c r="E456" s="28">
        <v>60.037</v>
      </c>
      <c r="F456" s="28">
        <f t="shared" si="3"/>
        <v>3999.321</v>
      </c>
      <c r="G456" s="25">
        <v>1998</v>
      </c>
      <c r="H456" s="28"/>
      <c r="I456" s="28"/>
      <c r="J456" s="28"/>
      <c r="K456" s="3">
        <v>1998</v>
      </c>
      <c r="L456" s="23"/>
    </row>
    <row r="457" spans="2:12" s="3" customFormat="1" ht="0.75" customHeight="1">
      <c r="B457" s="3">
        <v>128</v>
      </c>
      <c r="C457" s="23" t="s">
        <v>68</v>
      </c>
      <c r="D457" s="3">
        <v>1947</v>
      </c>
      <c r="E457" s="28">
        <v>135.135</v>
      </c>
      <c r="F457" s="28">
        <f t="shared" si="3"/>
        <v>4134.456</v>
      </c>
      <c r="G457" s="25">
        <v>1999</v>
      </c>
      <c r="H457" s="28"/>
      <c r="I457" s="28"/>
      <c r="J457" s="28"/>
      <c r="K457" s="3">
        <v>1999</v>
      </c>
      <c r="L457" s="23"/>
    </row>
    <row r="458" spans="2:12" s="3" customFormat="1" ht="0.75" customHeight="1">
      <c r="B458" s="3">
        <v>182</v>
      </c>
      <c r="C458" s="23" t="s">
        <v>90</v>
      </c>
      <c r="D458" s="3">
        <v>1947</v>
      </c>
      <c r="E458" s="28">
        <v>0.225</v>
      </c>
      <c r="F458" s="28">
        <f t="shared" si="3"/>
        <v>4134.6810000000005</v>
      </c>
      <c r="G458" s="25">
        <v>2000</v>
      </c>
      <c r="H458" s="28"/>
      <c r="I458" s="28"/>
      <c r="J458" s="28"/>
      <c r="K458" s="3">
        <v>2000</v>
      </c>
      <c r="L458" s="23"/>
    </row>
    <row r="459" spans="2:12" s="3" customFormat="1" ht="0.75" customHeight="1">
      <c r="B459" s="3">
        <v>118</v>
      </c>
      <c r="C459" s="23" t="s">
        <v>109</v>
      </c>
      <c r="D459" s="3">
        <v>1948</v>
      </c>
      <c r="E459" s="28">
        <v>47.305</v>
      </c>
      <c r="F459" s="28">
        <f t="shared" si="3"/>
        <v>4181.986000000001</v>
      </c>
      <c r="G459" s="25">
        <v>2001</v>
      </c>
      <c r="H459" s="28"/>
      <c r="I459" s="28"/>
      <c r="J459" s="28"/>
      <c r="K459" s="3">
        <v>2001</v>
      </c>
      <c r="L459" s="23"/>
    </row>
    <row r="460" spans="2:12" s="3" customFormat="1" ht="0.75" customHeight="1">
      <c r="B460" s="3">
        <v>81</v>
      </c>
      <c r="C460" s="23" t="s">
        <v>23</v>
      </c>
      <c r="D460" s="3">
        <v>1949</v>
      </c>
      <c r="E460" s="28">
        <v>5.644</v>
      </c>
      <c r="F460" s="28">
        <f t="shared" si="3"/>
        <v>4187.630000000001</v>
      </c>
      <c r="G460" s="25">
        <v>2002</v>
      </c>
      <c r="H460" s="28"/>
      <c r="I460" s="28"/>
      <c r="J460" s="28"/>
      <c r="K460" s="3">
        <v>2002</v>
      </c>
      <c r="L460" s="23"/>
    </row>
    <row r="461" spans="2:12" s="3" customFormat="1" ht="0.75" customHeight="1">
      <c r="B461" s="3">
        <v>77</v>
      </c>
      <c r="C461" s="23" t="s">
        <v>19</v>
      </c>
      <c r="D461" s="3">
        <v>1950</v>
      </c>
      <c r="E461" s="28">
        <v>212.942</v>
      </c>
      <c r="F461" s="28">
        <f t="shared" si="3"/>
        <v>4400.572000000001</v>
      </c>
      <c r="G461" s="25">
        <v>2003</v>
      </c>
      <c r="H461" s="28"/>
      <c r="I461" s="28"/>
      <c r="J461" s="28"/>
      <c r="K461" s="3">
        <v>2003</v>
      </c>
      <c r="L461" s="23"/>
    </row>
    <row r="462" spans="2:12" s="3" customFormat="1" ht="0.75" customHeight="1">
      <c r="B462" s="3">
        <v>2</v>
      </c>
      <c r="C462" s="23" t="s">
        <v>164</v>
      </c>
      <c r="D462" s="3">
        <v>1955</v>
      </c>
      <c r="E462" s="28">
        <v>3.331</v>
      </c>
      <c r="F462" s="28">
        <f t="shared" si="3"/>
        <v>4403.903000000001</v>
      </c>
      <c r="G462" s="25">
        <v>2004</v>
      </c>
      <c r="H462" s="28"/>
      <c r="I462" s="28"/>
      <c r="J462" s="28"/>
      <c r="K462" s="3">
        <v>2004</v>
      </c>
      <c r="L462" s="23"/>
    </row>
    <row r="463" spans="2:12" s="3" customFormat="1" ht="0.75" customHeight="1">
      <c r="B463" s="3">
        <v>10</v>
      </c>
      <c r="C463" s="23" t="s">
        <v>172</v>
      </c>
      <c r="D463" s="3">
        <v>1955</v>
      </c>
      <c r="E463" s="28">
        <v>8.134</v>
      </c>
      <c r="F463" s="28">
        <f t="shared" si="3"/>
        <v>4412.037000000001</v>
      </c>
      <c r="G463" s="25">
        <v>2005</v>
      </c>
      <c r="H463" s="28"/>
      <c r="I463" s="28"/>
      <c r="J463" s="28"/>
      <c r="K463" s="3">
        <v>2005</v>
      </c>
      <c r="L463" s="23"/>
    </row>
    <row r="464" spans="2:12" s="3" customFormat="1" ht="0.75" customHeight="1">
      <c r="B464" s="3">
        <v>26</v>
      </c>
      <c r="C464" s="23" t="s">
        <v>187</v>
      </c>
      <c r="D464" s="3">
        <v>1955</v>
      </c>
      <c r="E464" s="28">
        <v>8.24</v>
      </c>
      <c r="F464" s="28">
        <f t="shared" si="3"/>
        <v>4420.277000000001</v>
      </c>
      <c r="G464" s="25">
        <v>2006</v>
      </c>
      <c r="H464" s="28"/>
      <c r="I464" s="28"/>
      <c r="J464" s="28"/>
      <c r="K464" s="3">
        <v>2006</v>
      </c>
      <c r="L464" s="23"/>
    </row>
    <row r="465" spans="2:12" s="3" customFormat="1" ht="0.75" customHeight="1">
      <c r="B465" s="3">
        <v>29</v>
      </c>
      <c r="C465" s="23" t="s">
        <v>190</v>
      </c>
      <c r="D465" s="3">
        <v>1955</v>
      </c>
      <c r="E465" s="28">
        <v>11.34</v>
      </c>
      <c r="F465" s="28">
        <f t="shared" si="3"/>
        <v>4431.617000000001</v>
      </c>
      <c r="G465" s="25">
        <v>2007</v>
      </c>
      <c r="H465" s="28"/>
      <c r="I465" s="28"/>
      <c r="J465" s="28"/>
      <c r="K465" s="3">
        <v>2007</v>
      </c>
      <c r="L465" s="23"/>
    </row>
    <row r="466" spans="2:12" s="3" customFormat="1" ht="0.75" customHeight="1">
      <c r="B466" s="3">
        <v>59</v>
      </c>
      <c r="C466" s="23" t="s">
        <v>2</v>
      </c>
      <c r="D466" s="3">
        <v>1955</v>
      </c>
      <c r="E466" s="28">
        <v>5.149</v>
      </c>
      <c r="F466" s="28">
        <f t="shared" si="3"/>
        <v>4436.766000000001</v>
      </c>
      <c r="G466" s="25">
        <v>2008</v>
      </c>
      <c r="H466" s="28"/>
      <c r="I466" s="28"/>
      <c r="J466" s="28"/>
      <c r="K466" s="3">
        <v>2008</v>
      </c>
      <c r="L466" s="23"/>
    </row>
    <row r="467" spans="2:12" s="3" customFormat="1" ht="0.75" customHeight="1">
      <c r="B467" s="3">
        <v>74</v>
      </c>
      <c r="C467" s="23" t="s">
        <v>16</v>
      </c>
      <c r="D467" s="3">
        <v>1955</v>
      </c>
      <c r="E467" s="28">
        <v>10.208</v>
      </c>
      <c r="F467" s="28">
        <f t="shared" si="3"/>
        <v>4446.974000000001</v>
      </c>
      <c r="G467" s="25">
        <v>2009</v>
      </c>
      <c r="H467" s="28"/>
      <c r="I467" s="28"/>
      <c r="J467" s="28"/>
      <c r="K467" s="3">
        <v>2009</v>
      </c>
      <c r="L467" s="23"/>
    </row>
    <row r="468" spans="2:12" s="3" customFormat="1" ht="0.75" customHeight="1">
      <c r="B468" s="3">
        <v>80</v>
      </c>
      <c r="C468" s="23" t="s">
        <v>22</v>
      </c>
      <c r="D468" s="3">
        <v>1955</v>
      </c>
      <c r="E468" s="28">
        <v>3.619</v>
      </c>
      <c r="F468" s="28">
        <f t="shared" si="3"/>
        <v>4450.593000000001</v>
      </c>
      <c r="G468" s="25">
        <v>2010</v>
      </c>
      <c r="H468" s="28"/>
      <c r="I468" s="28"/>
      <c r="J468" s="28"/>
      <c r="K468" s="3">
        <v>2010</v>
      </c>
      <c r="L468" s="23"/>
    </row>
    <row r="469" spans="2:12" s="3" customFormat="1" ht="0.75" customHeight="1">
      <c r="B469" s="3">
        <v>82</v>
      </c>
      <c r="C469" s="23" t="s">
        <v>24</v>
      </c>
      <c r="D469" s="3">
        <v>1955</v>
      </c>
      <c r="E469" s="28">
        <v>56.783</v>
      </c>
      <c r="F469" s="28">
        <f aca="true" t="shared" si="4" ref="F469:F532">F468+E469</f>
        <v>4507.376000000001</v>
      </c>
      <c r="G469" s="28"/>
      <c r="H469" s="28"/>
      <c r="I469" s="28"/>
      <c r="J469" s="28"/>
      <c r="L469" s="23"/>
    </row>
    <row r="470" spans="2:12" s="3" customFormat="1" ht="0.75" customHeight="1">
      <c r="B470" s="3">
        <v>85</v>
      </c>
      <c r="C470" s="23" t="s">
        <v>27</v>
      </c>
      <c r="D470" s="3">
        <v>1955</v>
      </c>
      <c r="E470" s="28">
        <v>4.435</v>
      </c>
      <c r="F470" s="28">
        <f t="shared" si="4"/>
        <v>4511.8110000000015</v>
      </c>
      <c r="G470" s="28"/>
      <c r="H470" s="28"/>
      <c r="I470" s="28"/>
      <c r="J470" s="28"/>
      <c r="L470" s="23"/>
    </row>
    <row r="471" spans="2:12" s="3" customFormat="1" ht="0.75" customHeight="1">
      <c r="B471" s="3">
        <v>92</v>
      </c>
      <c r="C471" s="23" t="s">
        <v>34</v>
      </c>
      <c r="D471" s="3">
        <v>1955</v>
      </c>
      <c r="E471" s="28">
        <v>5.261</v>
      </c>
      <c r="F471" s="28">
        <f t="shared" si="4"/>
        <v>4517.072000000002</v>
      </c>
      <c r="G471" s="28"/>
      <c r="H471" s="28"/>
      <c r="I471" s="28"/>
      <c r="J471" s="28"/>
      <c r="L471" s="23"/>
    </row>
    <row r="472" spans="2:12" s="3" customFormat="1" ht="0.75" customHeight="1">
      <c r="B472" s="3">
        <v>97</v>
      </c>
      <c r="C472" s="23" t="s">
        <v>39</v>
      </c>
      <c r="D472" s="3">
        <v>1955</v>
      </c>
      <c r="E472" s="28">
        <v>5.691</v>
      </c>
      <c r="F472" s="28">
        <f t="shared" si="4"/>
        <v>4522.763000000002</v>
      </c>
      <c r="G472" s="28"/>
      <c r="H472" s="28"/>
      <c r="I472" s="28"/>
      <c r="J472" s="28"/>
      <c r="L472" s="23"/>
    </row>
    <row r="473" spans="2:12" s="3" customFormat="1" ht="0.75" customHeight="1">
      <c r="B473" s="3">
        <v>120</v>
      </c>
      <c r="C473" s="23" t="s">
        <v>61</v>
      </c>
      <c r="D473" s="3">
        <v>1955</v>
      </c>
      <c r="E473" s="28">
        <v>23.698</v>
      </c>
      <c r="F473" s="28">
        <f t="shared" si="4"/>
        <v>4546.461000000002</v>
      </c>
      <c r="G473" s="28"/>
      <c r="H473" s="28"/>
      <c r="I473" s="28"/>
      <c r="J473" s="28"/>
      <c r="L473" s="23"/>
    </row>
    <row r="474" spans="2:12" s="3" customFormat="1" ht="0.75" customHeight="1">
      <c r="B474" s="3">
        <v>136</v>
      </c>
      <c r="C474" s="23" t="s">
        <v>75</v>
      </c>
      <c r="D474" s="3">
        <v>1955</v>
      </c>
      <c r="E474" s="28">
        <v>9.928</v>
      </c>
      <c r="F474" s="28">
        <f t="shared" si="4"/>
        <v>4556.389000000002</v>
      </c>
      <c r="G474" s="28"/>
      <c r="H474" s="28"/>
      <c r="I474" s="28"/>
      <c r="J474" s="28"/>
      <c r="L474" s="23"/>
    </row>
    <row r="475" spans="2:12" s="3" customFormat="1" ht="0.75" customHeight="1">
      <c r="B475" s="3">
        <v>138</v>
      </c>
      <c r="C475" s="23" t="s">
        <v>77</v>
      </c>
      <c r="D475" s="3">
        <v>1955</v>
      </c>
      <c r="E475" s="28">
        <v>22.396</v>
      </c>
      <c r="F475" s="28">
        <f t="shared" si="4"/>
        <v>4578.785000000002</v>
      </c>
      <c r="G475" s="28"/>
      <c r="H475" s="28"/>
      <c r="I475" s="28"/>
      <c r="J475" s="28"/>
      <c r="L475" s="23"/>
    </row>
    <row r="476" spans="2:8" s="3" customFormat="1" ht="0.75" customHeight="1">
      <c r="B476" s="3">
        <v>157</v>
      </c>
      <c r="C476" s="23" t="s">
        <v>256</v>
      </c>
      <c r="D476" s="3">
        <v>1955</v>
      </c>
      <c r="E476" s="28">
        <v>39.134</v>
      </c>
      <c r="F476" s="28">
        <f t="shared" si="4"/>
        <v>4617.919000000002</v>
      </c>
      <c r="H476" s="23"/>
    </row>
    <row r="477" spans="2:8" s="3" customFormat="1" ht="0.75" customHeight="1">
      <c r="B477" s="3">
        <v>158</v>
      </c>
      <c r="C477" s="23" t="s">
        <v>257</v>
      </c>
      <c r="D477" s="3">
        <v>1955</v>
      </c>
      <c r="E477" s="28">
        <v>18.934</v>
      </c>
      <c r="F477" s="28">
        <f t="shared" si="4"/>
        <v>4636.853000000002</v>
      </c>
      <c r="H477" s="23"/>
    </row>
    <row r="478" spans="2:8" s="3" customFormat="1" ht="0.75" customHeight="1">
      <c r="B478" s="3">
        <v>159</v>
      </c>
      <c r="C478" s="23" t="s">
        <v>258</v>
      </c>
      <c r="D478" s="3">
        <v>1955</v>
      </c>
      <c r="E478" s="28">
        <v>33.551</v>
      </c>
      <c r="F478" s="28">
        <f t="shared" si="4"/>
        <v>4670.404000000002</v>
      </c>
      <c r="H478" s="23"/>
    </row>
    <row r="479" spans="2:8" s="3" customFormat="1" ht="0.75" customHeight="1">
      <c r="B479" s="3">
        <v>84</v>
      </c>
      <c r="C479" s="23" t="s">
        <v>26</v>
      </c>
      <c r="D479" s="3">
        <v>1956</v>
      </c>
      <c r="E479" s="28">
        <v>125.932</v>
      </c>
      <c r="F479" s="28">
        <f t="shared" si="4"/>
        <v>4796.336000000002</v>
      </c>
      <c r="H479" s="23"/>
    </row>
    <row r="480" spans="2:8" s="3" customFormat="1" ht="0.75" customHeight="1">
      <c r="B480" s="3">
        <v>116</v>
      </c>
      <c r="C480" s="23" t="s">
        <v>58</v>
      </c>
      <c r="D480" s="3">
        <v>1956</v>
      </c>
      <c r="E480" s="28">
        <v>29.1114</v>
      </c>
      <c r="F480" s="28">
        <f t="shared" si="4"/>
        <v>4825.447400000002</v>
      </c>
      <c r="G480" s="23"/>
      <c r="H480" s="23"/>
    </row>
    <row r="481" spans="2:6" s="3" customFormat="1" ht="0.75" customHeight="1">
      <c r="B481" s="3">
        <v>169</v>
      </c>
      <c r="C481" s="23" t="s">
        <v>268</v>
      </c>
      <c r="D481" s="3">
        <v>1956</v>
      </c>
      <c r="E481" s="28">
        <v>9.38</v>
      </c>
      <c r="F481" s="28">
        <f t="shared" si="4"/>
        <v>4834.827400000002</v>
      </c>
    </row>
    <row r="482" spans="2:6" s="3" customFormat="1" ht="0.75" customHeight="1">
      <c r="B482" s="3">
        <v>65</v>
      </c>
      <c r="C482" s="23" t="s">
        <v>8</v>
      </c>
      <c r="D482" s="3">
        <v>1957</v>
      </c>
      <c r="E482" s="28">
        <v>18.497</v>
      </c>
      <c r="F482" s="28">
        <f t="shared" si="4"/>
        <v>4853.324400000002</v>
      </c>
    </row>
    <row r="483" spans="2:6" s="3" customFormat="1" ht="0.75" customHeight="1">
      <c r="B483" s="3">
        <v>104</v>
      </c>
      <c r="C483" s="23" t="s">
        <v>46</v>
      </c>
      <c r="D483" s="3">
        <v>1957</v>
      </c>
      <c r="E483" s="28">
        <v>20.933</v>
      </c>
      <c r="F483" s="28">
        <f t="shared" si="4"/>
        <v>4874.257400000002</v>
      </c>
    </row>
    <row r="484" spans="2:6" s="3" customFormat="1" ht="0.75" customHeight="1">
      <c r="B484" s="3">
        <v>69</v>
      </c>
      <c r="C484" s="23" t="s">
        <v>99</v>
      </c>
      <c r="D484" s="3">
        <v>1958</v>
      </c>
      <c r="E484" s="28">
        <v>7.477</v>
      </c>
      <c r="F484" s="28">
        <f t="shared" si="4"/>
        <v>4881.734400000002</v>
      </c>
    </row>
    <row r="485" spans="2:6" s="3" customFormat="1" ht="0.75" customHeight="1">
      <c r="B485" s="3">
        <v>19</v>
      </c>
      <c r="C485" s="23" t="s">
        <v>180</v>
      </c>
      <c r="D485" s="3">
        <v>1960</v>
      </c>
      <c r="E485" s="28">
        <v>6.101</v>
      </c>
      <c r="F485" s="28">
        <f t="shared" si="4"/>
        <v>4887.835400000002</v>
      </c>
    </row>
    <row r="486" spans="2:6" s="3" customFormat="1" ht="0.75" customHeight="1">
      <c r="B486" s="3">
        <v>27</v>
      </c>
      <c r="C486" s="23" t="s">
        <v>188</v>
      </c>
      <c r="D486" s="3">
        <v>1960</v>
      </c>
      <c r="E486" s="28">
        <v>11.266</v>
      </c>
      <c r="F486" s="28">
        <f t="shared" si="4"/>
        <v>4899.101400000001</v>
      </c>
    </row>
    <row r="487" spans="2:6" s="3" customFormat="1" ht="0.75" customHeight="1">
      <c r="B487" s="3">
        <v>30</v>
      </c>
      <c r="C487" s="23" t="s">
        <v>191</v>
      </c>
      <c r="D487" s="3">
        <v>1960</v>
      </c>
      <c r="E487" s="28">
        <v>15.029</v>
      </c>
      <c r="F487" s="28">
        <f t="shared" si="4"/>
        <v>4914.130400000002</v>
      </c>
    </row>
    <row r="488" spans="2:6" s="3" customFormat="1" ht="0.75" customHeight="1">
      <c r="B488" s="3">
        <v>33</v>
      </c>
      <c r="C488" s="23" t="s">
        <v>194</v>
      </c>
      <c r="D488" s="3">
        <v>1960</v>
      </c>
      <c r="E488" s="28">
        <v>3.376</v>
      </c>
      <c r="F488" s="28">
        <f t="shared" si="4"/>
        <v>4917.506400000002</v>
      </c>
    </row>
    <row r="489" spans="2:6" s="3" customFormat="1" ht="0.75" customHeight="1">
      <c r="B489" s="3">
        <v>34</v>
      </c>
      <c r="C489" s="23" t="s">
        <v>195</v>
      </c>
      <c r="D489" s="3">
        <v>1960</v>
      </c>
      <c r="E489" s="28">
        <v>7.36</v>
      </c>
      <c r="F489" s="28">
        <f t="shared" si="4"/>
        <v>4924.866400000002</v>
      </c>
    </row>
    <row r="490" spans="2:6" s="3" customFormat="1" ht="0.75" customHeight="1">
      <c r="B490" s="3">
        <v>39</v>
      </c>
      <c r="C490" s="23" t="s">
        <v>108</v>
      </c>
      <c r="D490" s="3">
        <v>1960</v>
      </c>
      <c r="E490" s="28">
        <v>2.658</v>
      </c>
      <c r="F490" s="28">
        <f t="shared" si="4"/>
        <v>4927.524400000002</v>
      </c>
    </row>
    <row r="491" spans="2:6" s="3" customFormat="1" ht="0.75" customHeight="1">
      <c r="B491" s="3">
        <v>40</v>
      </c>
      <c r="C491" s="23" t="s">
        <v>200</v>
      </c>
      <c r="D491" s="3">
        <v>1960</v>
      </c>
      <c r="E491" s="28">
        <v>49.001</v>
      </c>
      <c r="F491" s="28">
        <f t="shared" si="4"/>
        <v>4976.525400000002</v>
      </c>
    </row>
    <row r="492" spans="2:6" s="3" customFormat="1" ht="0.75" customHeight="1">
      <c r="B492" s="3">
        <v>42</v>
      </c>
      <c r="C492" s="23" t="s">
        <v>202</v>
      </c>
      <c r="D492" s="3">
        <v>1960</v>
      </c>
      <c r="E492" s="28">
        <v>15.446</v>
      </c>
      <c r="F492" s="28">
        <f t="shared" si="4"/>
        <v>4991.971400000002</v>
      </c>
    </row>
    <row r="493" spans="2:6" s="3" customFormat="1" ht="0.75" customHeight="1">
      <c r="B493" s="3">
        <v>45</v>
      </c>
      <c r="C493" s="23" t="s">
        <v>205</v>
      </c>
      <c r="D493" s="3">
        <v>1960</v>
      </c>
      <c r="E493" s="28">
        <v>0.749</v>
      </c>
      <c r="F493" s="28">
        <f t="shared" si="4"/>
        <v>4992.720400000002</v>
      </c>
    </row>
    <row r="494" spans="2:6" s="3" customFormat="1" ht="0.75" customHeight="1">
      <c r="B494" s="3">
        <v>61</v>
      </c>
      <c r="C494" s="23" t="s">
        <v>4</v>
      </c>
      <c r="D494" s="3">
        <v>1960</v>
      </c>
      <c r="E494" s="28">
        <v>1.208</v>
      </c>
      <c r="F494" s="28">
        <f t="shared" si="4"/>
        <v>4993.928400000002</v>
      </c>
    </row>
    <row r="495" spans="2:6" s="3" customFormat="1" ht="0.75" customHeight="1">
      <c r="B495" s="3">
        <v>102</v>
      </c>
      <c r="C495" s="23" t="s">
        <v>44</v>
      </c>
      <c r="D495" s="3">
        <v>1960</v>
      </c>
      <c r="E495" s="28">
        <v>14.463</v>
      </c>
      <c r="F495" s="28">
        <f t="shared" si="4"/>
        <v>5008.391400000001</v>
      </c>
    </row>
    <row r="496" spans="2:6" s="3" customFormat="1" ht="0.75" customHeight="1">
      <c r="B496" s="3">
        <v>106</v>
      </c>
      <c r="C496" s="23" t="s">
        <v>48</v>
      </c>
      <c r="D496" s="3">
        <v>1960</v>
      </c>
      <c r="E496" s="28">
        <v>10.109</v>
      </c>
      <c r="F496" s="28">
        <f t="shared" si="4"/>
        <v>5018.500400000002</v>
      </c>
    </row>
    <row r="497" spans="2:6" s="3" customFormat="1" ht="0.75" customHeight="1">
      <c r="B497" s="3">
        <v>124</v>
      </c>
      <c r="C497" s="23" t="s">
        <v>64</v>
      </c>
      <c r="D497" s="3">
        <v>1960</v>
      </c>
      <c r="E497" s="28">
        <v>9.672</v>
      </c>
      <c r="F497" s="28">
        <f t="shared" si="4"/>
        <v>5028.172400000001</v>
      </c>
    </row>
    <row r="498" spans="2:6" s="3" customFormat="1" ht="0.75" customHeight="1">
      <c r="B498" s="3">
        <v>125</v>
      </c>
      <c r="C498" s="23" t="s">
        <v>65</v>
      </c>
      <c r="D498" s="3">
        <v>1960</v>
      </c>
      <c r="E498" s="28">
        <v>110.532</v>
      </c>
      <c r="F498" s="28">
        <f t="shared" si="4"/>
        <v>5138.704400000001</v>
      </c>
    </row>
    <row r="499" spans="2:6" s="3" customFormat="1" ht="0.75" customHeight="1">
      <c r="B499" s="3">
        <v>148</v>
      </c>
      <c r="C499" s="23" t="s">
        <v>87</v>
      </c>
      <c r="D499" s="3">
        <v>1960</v>
      </c>
      <c r="E499" s="28">
        <v>9.723</v>
      </c>
      <c r="F499" s="28">
        <f t="shared" si="4"/>
        <v>5148.427400000001</v>
      </c>
    </row>
    <row r="500" spans="2:6" s="3" customFormat="1" ht="0.75" customHeight="1">
      <c r="B500" s="3">
        <v>155</v>
      </c>
      <c r="C500" s="23" t="s">
        <v>254</v>
      </c>
      <c r="D500" s="3">
        <v>1960</v>
      </c>
      <c r="E500" s="28">
        <v>6.842</v>
      </c>
      <c r="F500" s="28">
        <f t="shared" si="4"/>
        <v>5155.269400000001</v>
      </c>
    </row>
    <row r="501" spans="2:6" s="3" customFormat="1" ht="0.75" customHeight="1">
      <c r="B501" s="3">
        <v>167</v>
      </c>
      <c r="C501" s="23" t="s">
        <v>266</v>
      </c>
      <c r="D501" s="3">
        <v>1960</v>
      </c>
      <c r="E501" s="28">
        <v>4.906</v>
      </c>
      <c r="F501" s="28">
        <f t="shared" si="4"/>
        <v>5160.175400000001</v>
      </c>
    </row>
    <row r="502" spans="2:6" s="3" customFormat="1" ht="0.75" customHeight="1">
      <c r="B502" s="3">
        <v>109</v>
      </c>
      <c r="C502" s="23" t="s">
        <v>51</v>
      </c>
      <c r="D502" s="3">
        <v>1961</v>
      </c>
      <c r="E502" s="28">
        <v>2.511</v>
      </c>
      <c r="F502" s="28">
        <f t="shared" si="4"/>
        <v>5162.686400000001</v>
      </c>
    </row>
    <row r="503" spans="2:6" s="3" customFormat="1" ht="0.75" customHeight="1">
      <c r="B503" s="3">
        <v>115</v>
      </c>
      <c r="C503" s="23" t="s">
        <v>57</v>
      </c>
      <c r="D503" s="3">
        <v>1961</v>
      </c>
      <c r="E503" s="28">
        <v>2.579</v>
      </c>
      <c r="F503" s="28">
        <f t="shared" si="4"/>
        <v>5165.265400000001</v>
      </c>
    </row>
    <row r="504" spans="2:6" s="3" customFormat="1" ht="0.75" customHeight="1">
      <c r="B504" s="3">
        <v>150</v>
      </c>
      <c r="C504" s="23" t="s">
        <v>249</v>
      </c>
      <c r="D504" s="3">
        <v>1961</v>
      </c>
      <c r="E504" s="28">
        <v>5.08</v>
      </c>
      <c r="F504" s="28">
        <f t="shared" si="4"/>
        <v>5170.345400000001</v>
      </c>
    </row>
    <row r="505" spans="2:6" s="3" customFormat="1" ht="0.75" customHeight="1">
      <c r="B505" s="3">
        <v>165</v>
      </c>
      <c r="C505" s="23" t="s">
        <v>264</v>
      </c>
      <c r="D505" s="3">
        <v>1961</v>
      </c>
      <c r="E505" s="28">
        <v>30.609</v>
      </c>
      <c r="F505" s="28">
        <f t="shared" si="4"/>
        <v>5200.954400000001</v>
      </c>
    </row>
    <row r="506" spans="2:6" s="3" customFormat="1" ht="0.75" customHeight="1">
      <c r="B506" s="3">
        <v>3</v>
      </c>
      <c r="C506" s="23" t="s">
        <v>165</v>
      </c>
      <c r="D506" s="3">
        <v>1962</v>
      </c>
      <c r="E506" s="28">
        <v>30.481</v>
      </c>
      <c r="F506" s="28">
        <f t="shared" si="4"/>
        <v>5231.435400000001</v>
      </c>
    </row>
    <row r="507" spans="2:6" s="3" customFormat="1" ht="0.75" customHeight="1">
      <c r="B507" s="3">
        <v>28</v>
      </c>
      <c r="C507" s="23" t="s">
        <v>189</v>
      </c>
      <c r="D507" s="3">
        <v>1962</v>
      </c>
      <c r="E507" s="28">
        <v>5.537</v>
      </c>
      <c r="F507" s="28">
        <f t="shared" si="4"/>
        <v>5236.9724000000015</v>
      </c>
    </row>
    <row r="508" spans="2:6" s="3" customFormat="1" ht="0.75" customHeight="1">
      <c r="B508" s="3">
        <v>83</v>
      </c>
      <c r="C508" s="23" t="s">
        <v>25</v>
      </c>
      <c r="D508" s="3">
        <v>1962</v>
      </c>
      <c r="E508" s="28">
        <v>2.635</v>
      </c>
      <c r="F508" s="28">
        <f t="shared" si="4"/>
        <v>5239.607400000002</v>
      </c>
    </row>
    <row r="509" spans="2:6" s="3" customFormat="1" ht="0.75" customHeight="1">
      <c r="B509" s="3">
        <v>140</v>
      </c>
      <c r="C509" s="23" t="s">
        <v>79</v>
      </c>
      <c r="D509" s="3">
        <v>1962</v>
      </c>
      <c r="E509" s="28">
        <v>7.956</v>
      </c>
      <c r="F509" s="28">
        <f t="shared" si="4"/>
        <v>5247.563400000002</v>
      </c>
    </row>
    <row r="510" spans="2:6" s="3" customFormat="1" ht="0.75" customHeight="1">
      <c r="B510" s="3">
        <v>168</v>
      </c>
      <c r="C510" s="23" t="s">
        <v>267</v>
      </c>
      <c r="D510" s="3">
        <v>1962</v>
      </c>
      <c r="E510" s="28">
        <v>1.117</v>
      </c>
      <c r="F510" s="28">
        <f t="shared" si="4"/>
        <v>5248.680400000002</v>
      </c>
    </row>
    <row r="511" spans="2:6" s="3" customFormat="1" ht="0.75" customHeight="1">
      <c r="B511" s="3">
        <v>172</v>
      </c>
      <c r="C511" s="23" t="s">
        <v>271</v>
      </c>
      <c r="D511" s="3">
        <v>1962</v>
      </c>
      <c r="E511" s="28">
        <v>22.167</v>
      </c>
      <c r="F511" s="28">
        <f t="shared" si="4"/>
        <v>5270.847400000002</v>
      </c>
    </row>
    <row r="512" spans="2:6" s="3" customFormat="1" ht="0.75" customHeight="1">
      <c r="B512" s="3">
        <v>87</v>
      </c>
      <c r="C512" s="23" t="s">
        <v>29</v>
      </c>
      <c r="D512" s="3">
        <v>1963</v>
      </c>
      <c r="E512" s="28">
        <v>28.337</v>
      </c>
      <c r="F512" s="28">
        <f t="shared" si="4"/>
        <v>5299.184400000003</v>
      </c>
    </row>
    <row r="513" spans="2:6" s="3" customFormat="1" ht="0.75" customHeight="1">
      <c r="B513" s="3">
        <v>90</v>
      </c>
      <c r="C513" s="23" t="s">
        <v>32</v>
      </c>
      <c r="D513" s="3">
        <v>1963</v>
      </c>
      <c r="E513" s="28">
        <v>1.913</v>
      </c>
      <c r="F513" s="28">
        <f t="shared" si="4"/>
        <v>5301.097400000002</v>
      </c>
    </row>
    <row r="514" spans="2:6" s="3" customFormat="1" ht="0.75" customHeight="1">
      <c r="B514" s="3">
        <v>103</v>
      </c>
      <c r="C514" s="23" t="s">
        <v>45</v>
      </c>
      <c r="D514" s="3">
        <v>1964</v>
      </c>
      <c r="E514" s="28">
        <v>9.84</v>
      </c>
      <c r="F514" s="28">
        <f t="shared" si="4"/>
        <v>5310.9374000000025</v>
      </c>
    </row>
    <row r="515" spans="2:6" s="3" customFormat="1" ht="0.75" customHeight="1">
      <c r="B515" s="3">
        <v>107</v>
      </c>
      <c r="C515" s="23" t="s">
        <v>49</v>
      </c>
      <c r="D515" s="3">
        <v>1964</v>
      </c>
      <c r="E515" s="28">
        <v>0.38</v>
      </c>
      <c r="F515" s="28">
        <f t="shared" si="4"/>
        <v>5311.317400000003</v>
      </c>
    </row>
    <row r="516" spans="2:6" s="3" customFormat="1" ht="0.75" customHeight="1">
      <c r="B516" s="3">
        <v>184</v>
      </c>
      <c r="C516" s="23" t="s">
        <v>92</v>
      </c>
      <c r="D516" s="3">
        <v>1964</v>
      </c>
      <c r="E516" s="28">
        <v>9.461</v>
      </c>
      <c r="F516" s="28">
        <f t="shared" si="4"/>
        <v>5320.778400000003</v>
      </c>
    </row>
    <row r="517" spans="2:6" s="3" customFormat="1" ht="0.75" customHeight="1">
      <c r="B517" s="3">
        <v>62</v>
      </c>
      <c r="C517" s="23" t="s">
        <v>5</v>
      </c>
      <c r="D517" s="3">
        <v>1965</v>
      </c>
      <c r="E517" s="28">
        <v>1.292</v>
      </c>
      <c r="F517" s="28">
        <f t="shared" si="4"/>
        <v>5322.070400000003</v>
      </c>
    </row>
    <row r="518" spans="2:6" s="3" customFormat="1" ht="0.75" customHeight="1">
      <c r="B518" s="3">
        <v>105</v>
      </c>
      <c r="C518" s="23" t="s">
        <v>47</v>
      </c>
      <c r="D518" s="3">
        <v>1965</v>
      </c>
      <c r="E518" s="28">
        <v>0.29</v>
      </c>
      <c r="F518" s="28">
        <f t="shared" si="4"/>
        <v>5322.360400000003</v>
      </c>
    </row>
    <row r="519" spans="2:6" s="3" customFormat="1" ht="0.75" customHeight="1">
      <c r="B519" s="3">
        <v>151</v>
      </c>
      <c r="C519" s="23" t="s">
        <v>250</v>
      </c>
      <c r="D519" s="3">
        <v>1965</v>
      </c>
      <c r="E519" s="28">
        <v>3.49</v>
      </c>
      <c r="F519" s="28">
        <f t="shared" si="4"/>
        <v>5325.850400000003</v>
      </c>
    </row>
    <row r="520" spans="2:6" s="3" customFormat="1" ht="0.75" customHeight="1">
      <c r="B520" s="3">
        <v>15</v>
      </c>
      <c r="C520" s="23" t="s">
        <v>176</v>
      </c>
      <c r="D520" s="3">
        <v>1966</v>
      </c>
      <c r="E520" s="28">
        <v>0.259</v>
      </c>
      <c r="F520" s="28">
        <f t="shared" si="4"/>
        <v>5326.109400000003</v>
      </c>
    </row>
    <row r="521" spans="2:6" s="3" customFormat="1" ht="0.75" customHeight="1">
      <c r="B521" s="3">
        <v>23</v>
      </c>
      <c r="C521" s="23" t="s">
        <v>184</v>
      </c>
      <c r="D521" s="3">
        <v>1966</v>
      </c>
      <c r="E521" s="28">
        <v>1.448</v>
      </c>
      <c r="F521" s="28">
        <f t="shared" si="4"/>
        <v>5327.557400000003</v>
      </c>
    </row>
    <row r="522" spans="2:6" s="3" customFormat="1" ht="0.75" customHeight="1">
      <c r="B522" s="3">
        <v>71</v>
      </c>
      <c r="C522" s="23" t="s">
        <v>13</v>
      </c>
      <c r="D522" s="3">
        <v>1966</v>
      </c>
      <c r="E522" s="28">
        <v>0.708</v>
      </c>
      <c r="F522" s="28">
        <f t="shared" si="4"/>
        <v>5328.265400000003</v>
      </c>
    </row>
    <row r="523" spans="2:6" s="3" customFormat="1" ht="0.75" customHeight="1">
      <c r="B523" s="3">
        <v>95</v>
      </c>
      <c r="C523" s="23" t="s">
        <v>37</v>
      </c>
      <c r="D523" s="3">
        <v>1966</v>
      </c>
      <c r="E523" s="28">
        <v>2.09</v>
      </c>
      <c r="F523" s="28">
        <f t="shared" si="4"/>
        <v>5330.355400000003</v>
      </c>
    </row>
    <row r="524" spans="2:6" s="3" customFormat="1" ht="0.75" customHeight="1">
      <c r="B524" s="3">
        <v>54</v>
      </c>
      <c r="C524" s="23" t="s">
        <v>96</v>
      </c>
      <c r="D524" s="3">
        <v>1968</v>
      </c>
      <c r="E524" s="28">
        <v>0.454</v>
      </c>
      <c r="F524" s="28">
        <f t="shared" si="4"/>
        <v>5330.809400000003</v>
      </c>
    </row>
    <row r="525" spans="2:6" s="3" customFormat="1" ht="0.75" customHeight="1">
      <c r="B525" s="3">
        <v>110</v>
      </c>
      <c r="C525" s="23" t="s">
        <v>52</v>
      </c>
      <c r="D525" s="3">
        <v>1968</v>
      </c>
      <c r="E525" s="28">
        <v>1.168</v>
      </c>
      <c r="F525" s="28">
        <f t="shared" si="4"/>
        <v>5331.9774000000025</v>
      </c>
    </row>
    <row r="526" spans="2:6" s="3" customFormat="1" ht="0.75" customHeight="1">
      <c r="B526" s="3">
        <v>161</v>
      </c>
      <c r="C526" s="23" t="s">
        <v>260</v>
      </c>
      <c r="D526" s="3">
        <v>1968</v>
      </c>
      <c r="E526" s="28">
        <v>0.966</v>
      </c>
      <c r="F526" s="28">
        <f t="shared" si="4"/>
        <v>5332.943400000003</v>
      </c>
    </row>
    <row r="527" spans="2:6" s="3" customFormat="1" ht="0.75" customHeight="1">
      <c r="B527" s="3">
        <v>58</v>
      </c>
      <c r="C527" s="23" t="s">
        <v>1</v>
      </c>
      <c r="D527" s="3">
        <v>1970</v>
      </c>
      <c r="E527" s="28">
        <v>0.803</v>
      </c>
      <c r="F527" s="28">
        <f t="shared" si="4"/>
        <v>5333.746400000003</v>
      </c>
    </row>
    <row r="528" spans="2:6" s="3" customFormat="1" ht="0.75" customHeight="1">
      <c r="B528" s="3">
        <v>13</v>
      </c>
      <c r="C528" s="23" t="s">
        <v>175</v>
      </c>
      <c r="D528" s="3">
        <v>1971</v>
      </c>
      <c r="E528" s="28">
        <v>0.616</v>
      </c>
      <c r="F528" s="28">
        <f t="shared" si="4"/>
        <v>5334.362400000003</v>
      </c>
    </row>
    <row r="529" spans="2:6" s="3" customFormat="1" ht="0.75" customHeight="1">
      <c r="B529" s="3">
        <v>20</v>
      </c>
      <c r="C529" s="23" t="s">
        <v>181</v>
      </c>
      <c r="D529" s="3">
        <v>1971</v>
      </c>
      <c r="E529" s="28">
        <v>1.908</v>
      </c>
      <c r="F529" s="28">
        <f t="shared" si="4"/>
        <v>5336.270400000003</v>
      </c>
    </row>
    <row r="530" spans="2:6" s="3" customFormat="1" ht="0.75" customHeight="1">
      <c r="B530" s="3">
        <v>127</v>
      </c>
      <c r="C530" s="23" t="s">
        <v>67</v>
      </c>
      <c r="D530" s="3">
        <v>1971</v>
      </c>
      <c r="E530" s="28">
        <v>2.632</v>
      </c>
      <c r="F530" s="28">
        <f t="shared" si="4"/>
        <v>5338.902400000003</v>
      </c>
    </row>
    <row r="531" spans="2:6" s="3" customFormat="1" ht="0.75" customHeight="1">
      <c r="B531" s="3">
        <v>137</v>
      </c>
      <c r="C531" s="23" t="s">
        <v>76</v>
      </c>
      <c r="D531" s="3">
        <v>1971</v>
      </c>
      <c r="E531" s="28">
        <v>0.697</v>
      </c>
      <c r="F531" s="28">
        <f t="shared" si="4"/>
        <v>5339.599400000003</v>
      </c>
    </row>
    <row r="532" spans="2:6" s="3" customFormat="1" ht="0.75" customHeight="1">
      <c r="B532" s="3">
        <v>174</v>
      </c>
      <c r="C532" s="23" t="s">
        <v>273</v>
      </c>
      <c r="D532" s="3">
        <v>1971</v>
      </c>
      <c r="E532" s="28">
        <v>2.303</v>
      </c>
      <c r="F532" s="28">
        <f t="shared" si="4"/>
        <v>5341.902400000003</v>
      </c>
    </row>
    <row r="533" spans="2:6" s="3" customFormat="1" ht="0.75" customHeight="1">
      <c r="B533" s="3">
        <v>12</v>
      </c>
      <c r="C533" s="23" t="s">
        <v>174</v>
      </c>
      <c r="D533" s="3">
        <v>1973</v>
      </c>
      <c r="E533" s="28">
        <v>0.28</v>
      </c>
      <c r="F533" s="28">
        <f aca="true" t="shared" si="5" ref="F533:F587">F532+E533</f>
        <v>5342.182400000002</v>
      </c>
    </row>
    <row r="534" spans="2:6" s="3" customFormat="1" ht="0.75" customHeight="1">
      <c r="B534" s="3">
        <v>64</v>
      </c>
      <c r="C534" s="23" t="s">
        <v>7</v>
      </c>
      <c r="D534" s="3">
        <v>1973</v>
      </c>
      <c r="E534" s="28">
        <v>82.079</v>
      </c>
      <c r="F534" s="28">
        <f t="shared" si="5"/>
        <v>5424.261400000002</v>
      </c>
    </row>
    <row r="535" spans="2:6" s="3" customFormat="1" ht="0.75" customHeight="1">
      <c r="B535" s="3">
        <v>14</v>
      </c>
      <c r="C535" s="23" t="s">
        <v>107</v>
      </c>
      <c r="D535" s="3">
        <v>1974</v>
      </c>
      <c r="E535" s="28">
        <v>127.567</v>
      </c>
      <c r="F535" s="28">
        <f t="shared" si="5"/>
        <v>5551.828400000002</v>
      </c>
    </row>
    <row r="536" spans="2:6" s="3" customFormat="1" ht="0.75" customHeight="1">
      <c r="B536" s="3">
        <v>67</v>
      </c>
      <c r="C536" s="23" t="s">
        <v>10</v>
      </c>
      <c r="D536" s="3">
        <v>1974</v>
      </c>
      <c r="E536" s="28">
        <v>0.096</v>
      </c>
      <c r="F536" s="28">
        <f t="shared" si="5"/>
        <v>5551.924400000002</v>
      </c>
    </row>
    <row r="537" spans="2:6" s="3" customFormat="1" ht="0.75" customHeight="1">
      <c r="B537" s="3">
        <v>70</v>
      </c>
      <c r="C537" s="23" t="s">
        <v>12</v>
      </c>
      <c r="D537" s="3">
        <v>1974</v>
      </c>
      <c r="E537" s="28">
        <v>1.206</v>
      </c>
      <c r="F537" s="28">
        <f t="shared" si="5"/>
        <v>5553.130400000002</v>
      </c>
    </row>
    <row r="538" spans="2:6" s="3" customFormat="1" ht="0.75" customHeight="1">
      <c r="B538" s="3">
        <v>32</v>
      </c>
      <c r="C538" s="23" t="s">
        <v>193</v>
      </c>
      <c r="D538" s="3">
        <v>1975</v>
      </c>
      <c r="E538" s="28">
        <v>0.4</v>
      </c>
      <c r="F538" s="28">
        <f t="shared" si="5"/>
        <v>5553.5304000000015</v>
      </c>
    </row>
    <row r="539" spans="2:6" s="3" customFormat="1" ht="0.75" customHeight="1">
      <c r="B539" s="3">
        <v>38</v>
      </c>
      <c r="C539" s="23" t="s">
        <v>199</v>
      </c>
      <c r="D539" s="3">
        <v>1975</v>
      </c>
      <c r="E539" s="28">
        <v>0.546</v>
      </c>
      <c r="F539" s="28">
        <f t="shared" si="5"/>
        <v>5554.076400000002</v>
      </c>
    </row>
    <row r="540" spans="2:6" s="3" customFormat="1" ht="0.75" customHeight="1">
      <c r="B540" s="3">
        <v>117</v>
      </c>
      <c r="C540" s="23" t="s">
        <v>59</v>
      </c>
      <c r="D540" s="3">
        <v>1975</v>
      </c>
      <c r="E540" s="28">
        <v>18.641</v>
      </c>
      <c r="F540" s="28">
        <f t="shared" si="5"/>
        <v>5572.717400000001</v>
      </c>
    </row>
    <row r="541" spans="2:6" s="3" customFormat="1" ht="0.75" customHeight="1">
      <c r="B541" s="3">
        <v>131</v>
      </c>
      <c r="C541" s="23" t="s">
        <v>97</v>
      </c>
      <c r="D541" s="3">
        <v>1975</v>
      </c>
      <c r="E541" s="28">
        <v>4.6</v>
      </c>
      <c r="F541" s="28">
        <f t="shared" si="5"/>
        <v>5577.317400000002</v>
      </c>
    </row>
    <row r="542" spans="2:6" s="3" customFormat="1" ht="0.75" customHeight="1">
      <c r="B542" s="3">
        <v>146</v>
      </c>
      <c r="C542" s="23" t="s">
        <v>85</v>
      </c>
      <c r="D542" s="3">
        <v>1975</v>
      </c>
      <c r="E542" s="28">
        <v>0.15</v>
      </c>
      <c r="F542" s="28">
        <f t="shared" si="5"/>
        <v>5577.467400000001</v>
      </c>
    </row>
    <row r="543" spans="2:6" s="3" customFormat="1" ht="0.75" customHeight="1">
      <c r="B543" s="3">
        <v>160</v>
      </c>
      <c r="C543" s="23" t="s">
        <v>259</v>
      </c>
      <c r="D543" s="3">
        <v>1975</v>
      </c>
      <c r="E543" s="28">
        <v>0.428</v>
      </c>
      <c r="F543" s="28">
        <f t="shared" si="5"/>
        <v>5577.895400000001</v>
      </c>
    </row>
    <row r="544" spans="2:6" s="3" customFormat="1" ht="0.75" customHeight="1">
      <c r="B544" s="3">
        <v>5</v>
      </c>
      <c r="C544" s="23" t="s">
        <v>167</v>
      </c>
      <c r="D544" s="3">
        <v>1976</v>
      </c>
      <c r="E544" s="28">
        <v>10.865</v>
      </c>
      <c r="F544" s="28">
        <f t="shared" si="5"/>
        <v>5588.760400000001</v>
      </c>
    </row>
    <row r="545" spans="2:6" s="3" customFormat="1" ht="0.75" customHeight="1">
      <c r="B545" s="3">
        <v>144</v>
      </c>
      <c r="C545" s="23" t="s">
        <v>83</v>
      </c>
      <c r="D545" s="3">
        <v>1976</v>
      </c>
      <c r="E545" s="28">
        <v>0.225</v>
      </c>
      <c r="F545" s="28">
        <f t="shared" si="5"/>
        <v>5588.985400000001</v>
      </c>
    </row>
    <row r="546" spans="2:6" s="3" customFormat="1" ht="0.75" customHeight="1">
      <c r="B546" s="3">
        <v>149</v>
      </c>
      <c r="C546" s="23" t="s">
        <v>88</v>
      </c>
      <c r="D546" s="3">
        <v>1976</v>
      </c>
      <c r="E546" s="28">
        <v>0.079</v>
      </c>
      <c r="F546" s="28">
        <f t="shared" si="5"/>
        <v>5589.064400000001</v>
      </c>
    </row>
    <row r="547" spans="2:6" s="3" customFormat="1" ht="0.75" customHeight="1">
      <c r="B547" s="3">
        <v>48</v>
      </c>
      <c r="C547" s="23" t="s">
        <v>208</v>
      </c>
      <c r="D547" s="3">
        <v>1977</v>
      </c>
      <c r="E547" s="28">
        <v>0.441</v>
      </c>
      <c r="F547" s="28">
        <f t="shared" si="5"/>
        <v>5589.505400000001</v>
      </c>
    </row>
    <row r="548" spans="2:6" s="3" customFormat="1" ht="0.75" customHeight="1">
      <c r="B548" s="3">
        <v>181</v>
      </c>
      <c r="C548" s="23" t="s">
        <v>280</v>
      </c>
      <c r="D548" s="3">
        <v>1977</v>
      </c>
      <c r="E548" s="28">
        <v>76.236</v>
      </c>
      <c r="F548" s="28">
        <f t="shared" si="5"/>
        <v>5665.741400000001</v>
      </c>
    </row>
    <row r="549" spans="2:6" s="3" customFormat="1" ht="0.75" customHeight="1">
      <c r="B549" s="3">
        <v>49</v>
      </c>
      <c r="C549" s="23" t="s">
        <v>209</v>
      </c>
      <c r="D549" s="3">
        <v>1978</v>
      </c>
      <c r="E549" s="28">
        <v>0.066</v>
      </c>
      <c r="F549" s="28">
        <f t="shared" si="5"/>
        <v>5665.807400000001</v>
      </c>
    </row>
    <row r="550" spans="2:6" s="3" customFormat="1" ht="0.75" customHeight="1">
      <c r="B550" s="3">
        <v>154</v>
      </c>
      <c r="C550" s="23" t="s">
        <v>253</v>
      </c>
      <c r="D550" s="3">
        <v>1978</v>
      </c>
      <c r="E550" s="28">
        <v>0.441</v>
      </c>
      <c r="F550" s="28">
        <f t="shared" si="5"/>
        <v>5666.2484</v>
      </c>
    </row>
    <row r="551" spans="2:6" s="3" customFormat="1" ht="0.75" customHeight="1">
      <c r="B551" s="3">
        <v>142</v>
      </c>
      <c r="C551" s="23" t="s">
        <v>81</v>
      </c>
      <c r="D551" s="3">
        <v>1979</v>
      </c>
      <c r="E551" s="28">
        <v>0.152</v>
      </c>
      <c r="F551" s="28">
        <f t="shared" si="5"/>
        <v>5666.4004</v>
      </c>
    </row>
    <row r="552" spans="2:6" s="3" customFormat="1" ht="0.75" customHeight="1">
      <c r="B552" s="3">
        <v>143</v>
      </c>
      <c r="C552" s="23" t="s">
        <v>82</v>
      </c>
      <c r="D552" s="3">
        <v>1980</v>
      </c>
      <c r="E552" s="28">
        <v>0.12</v>
      </c>
      <c r="F552" s="28">
        <f t="shared" si="5"/>
        <v>5666.5204</v>
      </c>
    </row>
    <row r="553" spans="2:6" s="3" customFormat="1" ht="0.75" customHeight="1">
      <c r="B553" s="3">
        <v>185</v>
      </c>
      <c r="C553" s="23" t="s">
        <v>93</v>
      </c>
      <c r="D553" s="3">
        <v>1980</v>
      </c>
      <c r="E553" s="28">
        <v>11.044</v>
      </c>
      <c r="F553" s="28">
        <f t="shared" si="5"/>
        <v>5677.5644</v>
      </c>
    </row>
    <row r="554" spans="2:6" s="3" customFormat="1" ht="0.75" customHeight="1">
      <c r="B554" s="3">
        <v>6</v>
      </c>
      <c r="C554" s="23" t="s">
        <v>168</v>
      </c>
      <c r="D554" s="3">
        <v>1981</v>
      </c>
      <c r="E554" s="28">
        <v>0.064</v>
      </c>
      <c r="F554" s="28">
        <f t="shared" si="5"/>
        <v>5677.6284000000005</v>
      </c>
    </row>
    <row r="555" spans="2:6" s="3" customFormat="1" ht="0.75" customHeight="1">
      <c r="B555" s="3">
        <v>18</v>
      </c>
      <c r="C555" s="23" t="s">
        <v>179</v>
      </c>
      <c r="D555" s="3">
        <v>1981</v>
      </c>
      <c r="E555" s="28">
        <v>0.23</v>
      </c>
      <c r="F555" s="28">
        <f t="shared" si="5"/>
        <v>5677.8584</v>
      </c>
    </row>
    <row r="556" spans="2:6" s="3" customFormat="1" ht="0.75" customHeight="1">
      <c r="B556" s="3">
        <v>179</v>
      </c>
      <c r="C556" s="23" t="s">
        <v>278</v>
      </c>
      <c r="D556" s="3">
        <v>1981</v>
      </c>
      <c r="E556" s="28">
        <v>0.185</v>
      </c>
      <c r="F556" s="28">
        <f t="shared" si="5"/>
        <v>5678.0434000000005</v>
      </c>
    </row>
    <row r="557" spans="2:6" s="3" customFormat="1" ht="0.75" customHeight="1">
      <c r="B557" s="3">
        <v>141</v>
      </c>
      <c r="C557" s="23" t="s">
        <v>80</v>
      </c>
      <c r="D557" s="3">
        <v>1983</v>
      </c>
      <c r="E557" s="28">
        <v>0.042</v>
      </c>
      <c r="F557" s="28">
        <f t="shared" si="5"/>
        <v>5678.085400000001</v>
      </c>
    </row>
    <row r="558" spans="2:6" s="3" customFormat="1" ht="0.75" customHeight="1">
      <c r="B558" s="3">
        <v>25</v>
      </c>
      <c r="C558" s="23" t="s">
        <v>186</v>
      </c>
      <c r="D558" s="3">
        <v>1984</v>
      </c>
      <c r="E558" s="28">
        <v>0.315</v>
      </c>
      <c r="F558" s="28">
        <f t="shared" si="5"/>
        <v>5678.4004</v>
      </c>
    </row>
    <row r="559" spans="2:6" s="3" customFormat="1" ht="0.75" customHeight="1">
      <c r="B559" s="3">
        <v>98</v>
      </c>
      <c r="C559" s="23" t="s">
        <v>40</v>
      </c>
      <c r="D559" s="3">
        <v>1990</v>
      </c>
      <c r="E559" s="28">
        <v>0.032</v>
      </c>
      <c r="F559" s="28">
        <f t="shared" si="5"/>
        <v>5678.432400000001</v>
      </c>
    </row>
    <row r="560" spans="2:6" s="3" customFormat="1" ht="0.75" customHeight="1">
      <c r="B560" s="3">
        <v>119</v>
      </c>
      <c r="C560" s="23" t="s">
        <v>60</v>
      </c>
      <c r="D560" s="3">
        <v>1990</v>
      </c>
      <c r="E560" s="28">
        <v>1.622</v>
      </c>
      <c r="F560" s="28">
        <f t="shared" si="5"/>
        <v>5680.054400000001</v>
      </c>
    </row>
    <row r="561" spans="2:6" s="3" customFormat="1" ht="0.75" customHeight="1">
      <c r="B561" s="3">
        <v>56</v>
      </c>
      <c r="C561" s="23" t="s">
        <v>215</v>
      </c>
      <c r="D561" s="3">
        <v>1991</v>
      </c>
      <c r="E561" s="28">
        <v>1.421</v>
      </c>
      <c r="F561" s="28">
        <f t="shared" si="5"/>
        <v>5681.475400000001</v>
      </c>
    </row>
    <row r="562" spans="2:6" s="3" customFormat="1" ht="0.75" customHeight="1">
      <c r="B562" s="3">
        <v>88</v>
      </c>
      <c r="C562" s="23" t="s">
        <v>30</v>
      </c>
      <c r="D562" s="3">
        <v>1991</v>
      </c>
      <c r="E562" s="28">
        <v>21.234</v>
      </c>
      <c r="F562" s="28">
        <f t="shared" si="5"/>
        <v>5702.709400000002</v>
      </c>
    </row>
    <row r="563" spans="2:6" s="3" customFormat="1" ht="0.75" customHeight="1">
      <c r="B563" s="3">
        <v>89</v>
      </c>
      <c r="C563" s="23" t="s">
        <v>31</v>
      </c>
      <c r="D563" s="3">
        <v>1991</v>
      </c>
      <c r="E563" s="28">
        <v>46.417</v>
      </c>
      <c r="F563" s="28">
        <f t="shared" si="5"/>
        <v>5749.126400000002</v>
      </c>
    </row>
    <row r="564" spans="2:6" s="3" customFormat="1" ht="0.75" customHeight="1">
      <c r="B564" s="3">
        <v>93</v>
      </c>
      <c r="C564" s="23" t="s">
        <v>35</v>
      </c>
      <c r="D564" s="3">
        <v>1991</v>
      </c>
      <c r="E564" s="28">
        <v>2.385</v>
      </c>
      <c r="F564" s="28">
        <f t="shared" si="5"/>
        <v>5751.511400000002</v>
      </c>
    </row>
    <row r="565" spans="2:6" s="3" customFormat="1" ht="0.75" customHeight="1">
      <c r="B565" s="3">
        <v>99</v>
      </c>
      <c r="C565" s="23" t="s">
        <v>41</v>
      </c>
      <c r="D565" s="3">
        <v>1991</v>
      </c>
      <c r="E565" s="28">
        <v>3.6</v>
      </c>
      <c r="F565" s="28">
        <f t="shared" si="5"/>
        <v>5755.1114000000025</v>
      </c>
    </row>
    <row r="566" spans="2:6" s="3" customFormat="1" ht="0.75" customHeight="1">
      <c r="B566" s="3">
        <v>108</v>
      </c>
      <c r="C566" s="23" t="s">
        <v>50</v>
      </c>
      <c r="D566" s="3">
        <v>1991</v>
      </c>
      <c r="E566" s="28">
        <v>0.063</v>
      </c>
      <c r="F566" s="28">
        <f t="shared" si="5"/>
        <v>5755.174400000003</v>
      </c>
    </row>
    <row r="567" spans="2:6" s="3" customFormat="1" ht="0.75" customHeight="1">
      <c r="B567" s="3">
        <v>112</v>
      </c>
      <c r="C567" s="23" t="s">
        <v>54</v>
      </c>
      <c r="D567" s="3">
        <v>1991</v>
      </c>
      <c r="E567" s="28">
        <v>0.13</v>
      </c>
      <c r="F567" s="28">
        <f t="shared" si="5"/>
        <v>5755.304400000003</v>
      </c>
    </row>
    <row r="568" spans="2:6" s="3" customFormat="1" ht="0.75" customHeight="1">
      <c r="B568" s="3">
        <v>8</v>
      </c>
      <c r="C568" s="23" t="s">
        <v>170</v>
      </c>
      <c r="D568" s="3">
        <v>1992</v>
      </c>
      <c r="E568" s="28">
        <v>3.422</v>
      </c>
      <c r="F568" s="28">
        <f t="shared" si="5"/>
        <v>5758.726400000002</v>
      </c>
    </row>
    <row r="569" spans="2:6" s="3" customFormat="1" ht="0.75" customHeight="1">
      <c r="B569" s="3">
        <v>11</v>
      </c>
      <c r="C569" s="23" t="s">
        <v>173</v>
      </c>
      <c r="D569" s="3">
        <v>1992</v>
      </c>
      <c r="E569" s="28">
        <v>7.856</v>
      </c>
      <c r="F569" s="28">
        <f t="shared" si="5"/>
        <v>5766.582400000002</v>
      </c>
    </row>
    <row r="570" spans="2:6" s="3" customFormat="1" ht="0.75" customHeight="1">
      <c r="B570" s="3">
        <v>22</v>
      </c>
      <c r="C570" s="23" t="s">
        <v>183</v>
      </c>
      <c r="D570" s="3">
        <v>1992</v>
      </c>
      <c r="E570" s="28">
        <v>3.366</v>
      </c>
      <c r="F570" s="28">
        <f t="shared" si="5"/>
        <v>5769.948400000002</v>
      </c>
    </row>
    <row r="571" spans="2:6" s="3" customFormat="1" ht="0.75" customHeight="1">
      <c r="B571" s="3">
        <v>43</v>
      </c>
      <c r="C571" s="23" t="s">
        <v>203</v>
      </c>
      <c r="D571" s="3">
        <v>1992</v>
      </c>
      <c r="E571" s="28">
        <v>4.672</v>
      </c>
      <c r="F571" s="28">
        <f t="shared" si="5"/>
        <v>5774.620400000002</v>
      </c>
    </row>
    <row r="572" spans="2:6" s="3" customFormat="1" ht="0.75" customHeight="1">
      <c r="B572" s="3">
        <v>63</v>
      </c>
      <c r="C572" s="23" t="s">
        <v>6</v>
      </c>
      <c r="D572" s="3">
        <v>1992</v>
      </c>
      <c r="E572" s="28">
        <v>5.109</v>
      </c>
      <c r="F572" s="28">
        <f t="shared" si="5"/>
        <v>5779.729400000002</v>
      </c>
    </row>
    <row r="573" spans="2:6" s="3" customFormat="1" ht="0.75" customHeight="1">
      <c r="B573" s="3">
        <v>86</v>
      </c>
      <c r="C573" s="23" t="s">
        <v>28</v>
      </c>
      <c r="D573" s="3">
        <v>1992</v>
      </c>
      <c r="E573" s="28">
        <v>16.847</v>
      </c>
      <c r="F573" s="28">
        <f t="shared" si="5"/>
        <v>5796.576400000002</v>
      </c>
    </row>
    <row r="574" spans="2:6" s="3" customFormat="1" ht="0.75" customHeight="1">
      <c r="B574" s="3">
        <v>91</v>
      </c>
      <c r="C574" s="23" t="s">
        <v>33</v>
      </c>
      <c r="D574" s="3">
        <v>1992</v>
      </c>
      <c r="E574" s="28">
        <v>4.522</v>
      </c>
      <c r="F574" s="28">
        <f t="shared" si="5"/>
        <v>5801.098400000002</v>
      </c>
    </row>
    <row r="575" spans="2:6" s="3" customFormat="1" ht="0.75" customHeight="1">
      <c r="B575" s="3">
        <v>113</v>
      </c>
      <c r="C575" s="23" t="s">
        <v>55</v>
      </c>
      <c r="D575" s="3">
        <v>1992</v>
      </c>
      <c r="E575" s="28">
        <v>4.458</v>
      </c>
      <c r="F575" s="28">
        <f t="shared" si="5"/>
        <v>5805.556400000001</v>
      </c>
    </row>
    <row r="576" spans="2:6" s="3" customFormat="1" ht="0.75" customHeight="1">
      <c r="B576" s="3">
        <v>145</v>
      </c>
      <c r="C576" s="23" t="s">
        <v>84</v>
      </c>
      <c r="D576" s="3">
        <v>1992</v>
      </c>
      <c r="E576" s="28">
        <v>0.025</v>
      </c>
      <c r="F576" s="28">
        <f t="shared" si="5"/>
        <v>5805.581400000001</v>
      </c>
    </row>
    <row r="577" spans="2:6" s="3" customFormat="1" ht="0.75" customHeight="1">
      <c r="B577" s="3">
        <v>153</v>
      </c>
      <c r="C577" s="23" t="s">
        <v>252</v>
      </c>
      <c r="D577" s="3">
        <v>1992</v>
      </c>
      <c r="E577" s="28">
        <v>1.972</v>
      </c>
      <c r="F577" s="28">
        <f t="shared" si="5"/>
        <v>5807.553400000001</v>
      </c>
    </row>
    <row r="578" spans="2:6" s="3" customFormat="1" ht="0.75" customHeight="1">
      <c r="B578" s="3">
        <v>164</v>
      </c>
      <c r="C578" s="23" t="s">
        <v>263</v>
      </c>
      <c r="D578" s="3">
        <v>1992</v>
      </c>
      <c r="E578" s="28">
        <v>6.02</v>
      </c>
      <c r="F578" s="28">
        <f t="shared" si="5"/>
        <v>5813.573400000001</v>
      </c>
    </row>
    <row r="579" spans="2:6" s="3" customFormat="1" ht="0.75" customHeight="1">
      <c r="B579" s="3">
        <v>171</v>
      </c>
      <c r="C579" s="23" t="s">
        <v>270</v>
      </c>
      <c r="D579" s="3">
        <v>1992</v>
      </c>
      <c r="E579" s="28">
        <v>4.298</v>
      </c>
      <c r="F579" s="28">
        <f t="shared" si="5"/>
        <v>5817.871400000001</v>
      </c>
    </row>
    <row r="580" spans="2:6" s="3" customFormat="1" ht="0.75" customHeight="1">
      <c r="B580" s="3">
        <v>178</v>
      </c>
      <c r="C580" s="23" t="s">
        <v>277</v>
      </c>
      <c r="D580" s="3">
        <v>1992</v>
      </c>
      <c r="E580" s="28">
        <v>23.784</v>
      </c>
      <c r="F580" s="28">
        <f t="shared" si="5"/>
        <v>5841.655400000001</v>
      </c>
    </row>
    <row r="581" spans="2:6" s="3" customFormat="1" ht="0.75" customHeight="1">
      <c r="B581" s="3">
        <v>4</v>
      </c>
      <c r="C581" s="23" t="s">
        <v>166</v>
      </c>
      <c r="D581" s="3">
        <v>1993</v>
      </c>
      <c r="E581" s="28">
        <v>0.065</v>
      </c>
      <c r="F581" s="28">
        <f t="shared" si="5"/>
        <v>5841.7204</v>
      </c>
    </row>
    <row r="582" spans="2:6" s="3" customFormat="1" ht="0.75" customHeight="1">
      <c r="B582" s="3">
        <v>46</v>
      </c>
      <c r="C582" s="23" t="s">
        <v>206</v>
      </c>
      <c r="D582" s="3">
        <v>1993</v>
      </c>
      <c r="E582" s="28">
        <v>10.286</v>
      </c>
      <c r="F582" s="28">
        <f t="shared" si="5"/>
        <v>5852.0064</v>
      </c>
    </row>
    <row r="583" spans="2:6" s="3" customFormat="1" ht="0.75" customHeight="1">
      <c r="B583" s="3">
        <v>55</v>
      </c>
      <c r="C583" s="23" t="s">
        <v>214</v>
      </c>
      <c r="D583" s="3">
        <v>1993</v>
      </c>
      <c r="E583" s="28">
        <v>3.842</v>
      </c>
      <c r="F583" s="28">
        <f t="shared" si="5"/>
        <v>5855.8484</v>
      </c>
    </row>
    <row r="584" spans="2:6" s="3" customFormat="1" ht="0.75" customHeight="1">
      <c r="B584" s="3">
        <v>101</v>
      </c>
      <c r="C584" s="23" t="s">
        <v>43</v>
      </c>
      <c r="D584" s="3">
        <v>1993</v>
      </c>
      <c r="E584" s="28">
        <v>2.009</v>
      </c>
      <c r="F584" s="28">
        <f t="shared" si="5"/>
        <v>5857.8574</v>
      </c>
    </row>
    <row r="585" spans="2:6" s="3" customFormat="1" ht="0.75" customHeight="1">
      <c r="B585" s="3">
        <v>114</v>
      </c>
      <c r="C585" s="23" t="s">
        <v>56</v>
      </c>
      <c r="D585" s="3">
        <v>1993</v>
      </c>
      <c r="E585" s="28">
        <v>0.032</v>
      </c>
      <c r="F585" s="28">
        <f t="shared" si="5"/>
        <v>5857.8894</v>
      </c>
    </row>
    <row r="586" spans="2:6" s="3" customFormat="1" ht="0.75" customHeight="1">
      <c r="B586" s="3">
        <v>152</v>
      </c>
      <c r="C586" s="23" t="s">
        <v>251</v>
      </c>
      <c r="D586" s="3">
        <v>1993</v>
      </c>
      <c r="E586" s="28">
        <v>5.393</v>
      </c>
      <c r="F586" s="28">
        <f t="shared" si="5"/>
        <v>5863.2824</v>
      </c>
    </row>
    <row r="587" spans="2:6" s="3" customFormat="1" ht="0.75" customHeight="1">
      <c r="B587" s="3">
        <v>129</v>
      </c>
      <c r="C587" s="23" t="s">
        <v>69</v>
      </c>
      <c r="D587" s="3">
        <v>1994</v>
      </c>
      <c r="E587" s="28">
        <v>0.018</v>
      </c>
      <c r="F587" s="28">
        <f t="shared" si="5"/>
        <v>5863.3004</v>
      </c>
    </row>
    <row r="588" spans="3:5" s="3" customFormat="1" ht="0.75" customHeight="1">
      <c r="C588" s="5" t="s">
        <v>151</v>
      </c>
      <c r="D588" s="6">
        <f>COUNT(D403:D587)</f>
        <v>185</v>
      </c>
      <c r="E588" s="6">
        <f>COUNT(E403:E587)</f>
        <v>185</v>
      </c>
    </row>
    <row r="589" spans="3:5" s="3" customFormat="1" ht="0.75" customHeight="1">
      <c r="C589" s="5" t="s">
        <v>152</v>
      </c>
      <c r="D589" s="6"/>
      <c r="E589" s="38">
        <f>SUM(E403:E587)</f>
        <v>5863.3004</v>
      </c>
    </row>
    <row r="590" spans="3:5" s="3" customFormat="1" ht="0.75" customHeight="1">
      <c r="C590" s="5" t="s">
        <v>155</v>
      </c>
      <c r="D590" s="40">
        <f>AVERAGE(D403:D587)</f>
        <v>1963.0378378378377</v>
      </c>
      <c r="E590" s="41">
        <f>AVERAGE(E403:E587)</f>
        <v>31.693515675675677</v>
      </c>
    </row>
    <row r="591" spans="3:5" s="3" customFormat="1" ht="0.75" customHeight="1">
      <c r="C591" s="5" t="s">
        <v>156</v>
      </c>
      <c r="D591" s="6">
        <f>MEDIAN(D403:D587)</f>
        <v>1960</v>
      </c>
      <c r="E591" s="6">
        <f>MEDIAN(E403:E587)</f>
        <v>5.862</v>
      </c>
    </row>
    <row r="592" spans="3:5" s="3" customFormat="1" ht="0.75" customHeight="1">
      <c r="C592" s="5" t="s">
        <v>157</v>
      </c>
      <c r="D592" s="6">
        <f>MODE(D403:D587)</f>
        <v>1945</v>
      </c>
      <c r="E592" s="6">
        <f>MODE(E403:E587)</f>
        <v>0.225</v>
      </c>
    </row>
    <row r="593" spans="3:5" s="3" customFormat="1" ht="0.75" customHeight="1">
      <c r="C593" s="5" t="s">
        <v>158</v>
      </c>
      <c r="D593" s="32">
        <f>STDEV(D403:D587)</f>
        <v>16.504731721914865</v>
      </c>
      <c r="E593" s="32">
        <f>STDEV(E403:E587)</f>
        <v>119.73050007622113</v>
      </c>
    </row>
    <row r="594" spans="3:5" s="3" customFormat="1" ht="0.75" customHeight="1">
      <c r="C594" s="23"/>
      <c r="E594" s="28"/>
    </row>
    <row r="595" spans="3:6" s="3" customFormat="1" ht="0.75" customHeight="1">
      <c r="C595" s="23"/>
      <c r="E595" s="24">
        <v>1998</v>
      </c>
      <c r="F595" s="25">
        <v>1995</v>
      </c>
    </row>
    <row r="596" spans="3:6" s="3" customFormat="1" ht="0.75" customHeight="1">
      <c r="C596" s="23"/>
      <c r="D596" s="5" t="s">
        <v>106</v>
      </c>
      <c r="E596" s="26" t="s">
        <v>104</v>
      </c>
      <c r="F596" s="27" t="s">
        <v>105</v>
      </c>
    </row>
    <row r="597" spans="2:6" s="3" customFormat="1" ht="0.75" customHeight="1">
      <c r="B597" s="3">
        <v>7</v>
      </c>
      <c r="C597" s="23" t="s">
        <v>169</v>
      </c>
      <c r="D597" s="3">
        <v>1945</v>
      </c>
      <c r="E597" s="28">
        <v>36.265</v>
      </c>
      <c r="F597" s="29">
        <v>278.5</v>
      </c>
    </row>
    <row r="598" spans="2:6" s="3" customFormat="1" ht="0.75" customHeight="1">
      <c r="B598" s="3">
        <v>9</v>
      </c>
      <c r="C598" s="23" t="s">
        <v>171</v>
      </c>
      <c r="D598" s="3">
        <v>1945</v>
      </c>
      <c r="E598" s="28">
        <v>18.613</v>
      </c>
      <c r="F598" s="29">
        <v>405.4</v>
      </c>
    </row>
    <row r="599" spans="2:6" s="3" customFormat="1" ht="0.75" customHeight="1">
      <c r="B599" s="3">
        <v>16</v>
      </c>
      <c r="C599" s="23" t="s">
        <v>177</v>
      </c>
      <c r="D599" s="3">
        <v>1945</v>
      </c>
      <c r="E599" s="28">
        <v>10.409</v>
      </c>
      <c r="F599" s="29">
        <v>49.2</v>
      </c>
    </row>
    <row r="600" spans="2:6" s="3" customFormat="1" ht="0.75" customHeight="1">
      <c r="B600" s="3">
        <v>17</v>
      </c>
      <c r="C600" s="23" t="s">
        <v>178</v>
      </c>
      <c r="D600" s="3">
        <v>1945</v>
      </c>
      <c r="E600" s="28">
        <v>10.175</v>
      </c>
      <c r="F600" s="29">
        <v>197</v>
      </c>
    </row>
    <row r="601" spans="2:6" s="3" customFormat="1" ht="0.75" customHeight="1">
      <c r="B601" s="3">
        <v>21</v>
      </c>
      <c r="C601" s="23" t="s">
        <v>182</v>
      </c>
      <c r="D601" s="3">
        <v>1945</v>
      </c>
      <c r="E601" s="28">
        <v>7.826</v>
      </c>
      <c r="F601" s="29">
        <v>20</v>
      </c>
    </row>
    <row r="602" spans="2:6" s="3" customFormat="1" ht="0.75" customHeight="1">
      <c r="B602" s="3">
        <v>24</v>
      </c>
      <c r="C602" s="23" t="s">
        <v>185</v>
      </c>
      <c r="D602" s="3">
        <v>1945</v>
      </c>
      <c r="E602" s="28">
        <v>169.807</v>
      </c>
      <c r="F602" s="29">
        <v>976.8</v>
      </c>
    </row>
    <row r="603" spans="2:6" s="3" customFormat="1" ht="0.75" customHeight="1">
      <c r="B603" s="3">
        <v>31</v>
      </c>
      <c r="C603" s="23" t="s">
        <v>192</v>
      </c>
      <c r="D603" s="3">
        <v>1945</v>
      </c>
      <c r="E603" s="28">
        <v>30.675</v>
      </c>
      <c r="F603" s="29">
        <v>694</v>
      </c>
    </row>
    <row r="604" spans="2:6" s="3" customFormat="1" ht="0.75" customHeight="1">
      <c r="B604" s="3">
        <v>35</v>
      </c>
      <c r="C604" s="23" t="s">
        <v>196</v>
      </c>
      <c r="D604" s="3">
        <v>1945</v>
      </c>
      <c r="E604" s="28">
        <v>14.788</v>
      </c>
      <c r="F604" s="29">
        <v>113.2</v>
      </c>
    </row>
    <row r="605" spans="2:6" s="3" customFormat="1" ht="0.75" customHeight="1">
      <c r="B605" s="3">
        <v>36</v>
      </c>
      <c r="C605" s="23" t="s">
        <v>197</v>
      </c>
      <c r="D605" s="3">
        <v>1945</v>
      </c>
      <c r="E605" s="28">
        <v>1236.915</v>
      </c>
      <c r="F605" s="29">
        <v>2806.825</v>
      </c>
    </row>
    <row r="606" spans="2:6" s="3" customFormat="1" ht="0.75" customHeight="1">
      <c r="B606" s="3">
        <v>37</v>
      </c>
      <c r="C606" s="23" t="s">
        <v>198</v>
      </c>
      <c r="D606" s="3">
        <v>1945</v>
      </c>
      <c r="E606" s="28">
        <v>38.581</v>
      </c>
      <c r="F606" s="29">
        <v>192.5</v>
      </c>
    </row>
    <row r="607" spans="2:6" s="3" customFormat="1" ht="0.75" customHeight="1">
      <c r="B607" s="3">
        <v>41</v>
      </c>
      <c r="C607" s="23" t="s">
        <v>201</v>
      </c>
      <c r="D607" s="3">
        <v>1945</v>
      </c>
      <c r="E607" s="28">
        <v>3.605</v>
      </c>
      <c r="F607" s="29">
        <v>18.4</v>
      </c>
    </row>
    <row r="608" spans="2:6" s="3" customFormat="1" ht="0.75" customHeight="1">
      <c r="B608" s="3">
        <v>44</v>
      </c>
      <c r="C608" s="23" t="s">
        <v>204</v>
      </c>
      <c r="D608" s="3">
        <v>1945</v>
      </c>
      <c r="E608" s="28">
        <v>11.051</v>
      </c>
      <c r="F608" s="29">
        <v>14.7</v>
      </c>
    </row>
    <row r="609" spans="2:6" s="3" customFormat="1" ht="0.75" customHeight="1">
      <c r="B609" s="3">
        <v>47</v>
      </c>
      <c r="C609" s="23" t="s">
        <v>207</v>
      </c>
      <c r="D609" s="3">
        <v>1945</v>
      </c>
      <c r="E609" s="28">
        <v>5.334</v>
      </c>
      <c r="F609" s="29">
        <v>112.8</v>
      </c>
    </row>
    <row r="610" spans="2:6" s="3" customFormat="1" ht="0.75" customHeight="1">
      <c r="B610" s="3">
        <v>50</v>
      </c>
      <c r="C610" s="23" t="s">
        <v>210</v>
      </c>
      <c r="D610" s="3">
        <v>1945</v>
      </c>
      <c r="E610" s="28">
        <v>7.999</v>
      </c>
      <c r="F610" s="29">
        <v>26.8</v>
      </c>
    </row>
    <row r="611" spans="2:6" s="3" customFormat="1" ht="0.75" customHeight="1">
      <c r="B611" s="3">
        <v>51</v>
      </c>
      <c r="C611" s="23" t="s">
        <v>211</v>
      </c>
      <c r="D611" s="3">
        <v>1945</v>
      </c>
      <c r="E611" s="28">
        <v>12.337</v>
      </c>
      <c r="F611" s="29">
        <v>44.6</v>
      </c>
    </row>
    <row r="612" spans="2:6" s="3" customFormat="1" ht="0.75" customHeight="1">
      <c r="B612" s="3">
        <v>52</v>
      </c>
      <c r="C612" s="23" t="s">
        <v>212</v>
      </c>
      <c r="D612" s="3">
        <v>1945</v>
      </c>
      <c r="E612" s="28">
        <v>66.05</v>
      </c>
      <c r="F612" s="29">
        <v>171</v>
      </c>
    </row>
    <row r="613" spans="2:6" s="3" customFormat="1" ht="0.75" customHeight="1">
      <c r="B613" s="3">
        <v>53</v>
      </c>
      <c r="C613" s="23" t="s">
        <v>213</v>
      </c>
      <c r="D613" s="3">
        <v>1945</v>
      </c>
      <c r="E613" s="28">
        <v>5.752</v>
      </c>
      <c r="F613" s="29">
        <v>11.4</v>
      </c>
    </row>
    <row r="614" spans="2:6" s="3" customFormat="1" ht="0.75" customHeight="1">
      <c r="B614" s="3">
        <v>57</v>
      </c>
      <c r="C614" s="23" t="s">
        <v>0</v>
      </c>
      <c r="D614" s="3">
        <v>1945</v>
      </c>
      <c r="E614" s="28">
        <v>58.39</v>
      </c>
      <c r="F614" s="29">
        <v>24.2</v>
      </c>
    </row>
    <row r="615" spans="2:6" s="3" customFormat="1" ht="0.75" customHeight="1">
      <c r="B615" s="3">
        <v>60</v>
      </c>
      <c r="C615" s="23" t="s">
        <v>3</v>
      </c>
      <c r="D615" s="3">
        <v>1945</v>
      </c>
      <c r="E615" s="28">
        <v>58.805</v>
      </c>
      <c r="F615" s="29">
        <v>1080</v>
      </c>
    </row>
    <row r="616" spans="2:6" s="3" customFormat="1" ht="0.75" customHeight="1">
      <c r="B616" s="3">
        <v>66</v>
      </c>
      <c r="C616" s="23" t="s">
        <v>9</v>
      </c>
      <c r="D616" s="3">
        <v>1945</v>
      </c>
      <c r="E616" s="28">
        <v>10.662</v>
      </c>
      <c r="F616" s="29">
        <v>101.7</v>
      </c>
    </row>
    <row r="617" spans="2:6" s="3" customFormat="1" ht="0.75" customHeight="1">
      <c r="B617" s="3">
        <v>68</v>
      </c>
      <c r="C617" s="23" t="s">
        <v>11</v>
      </c>
      <c r="D617" s="3">
        <v>1945</v>
      </c>
      <c r="E617" s="28">
        <v>12.008</v>
      </c>
      <c r="F617" s="29">
        <v>36.7</v>
      </c>
    </row>
    <row r="618" spans="2:6" s="3" customFormat="1" ht="0.75" customHeight="1">
      <c r="B618" s="3">
        <v>72</v>
      </c>
      <c r="C618" s="23" t="s">
        <v>14</v>
      </c>
      <c r="D618" s="3">
        <v>1945</v>
      </c>
      <c r="E618" s="28">
        <v>6.781</v>
      </c>
      <c r="F618" s="29">
        <v>6.5</v>
      </c>
    </row>
    <row r="619" spans="2:6" s="3" customFormat="1" ht="0.75" customHeight="1">
      <c r="B619" s="3">
        <v>73</v>
      </c>
      <c r="C619" s="23" t="s">
        <v>15</v>
      </c>
      <c r="D619" s="3">
        <v>1945</v>
      </c>
      <c r="E619" s="28">
        <v>5.862</v>
      </c>
      <c r="F619" s="29">
        <v>10.8</v>
      </c>
    </row>
    <row r="620" spans="2:6" s="3" customFormat="1" ht="0.75" customHeight="1">
      <c r="B620" s="3">
        <v>76</v>
      </c>
      <c r="C620" s="23" t="s">
        <v>18</v>
      </c>
      <c r="D620" s="3">
        <v>1945</v>
      </c>
      <c r="E620" s="28">
        <v>984.004</v>
      </c>
      <c r="F620" s="29">
        <v>1410</v>
      </c>
    </row>
    <row r="621" spans="2:6" s="3" customFormat="1" ht="0.75" customHeight="1">
      <c r="B621" s="3">
        <v>78</v>
      </c>
      <c r="C621" s="23" t="s">
        <v>20</v>
      </c>
      <c r="D621" s="3">
        <v>1945</v>
      </c>
      <c r="E621" s="28">
        <v>68.96</v>
      </c>
      <c r="F621" s="29">
        <v>323.5</v>
      </c>
    </row>
    <row r="622" spans="2:6" s="3" customFormat="1" ht="0.75" customHeight="1">
      <c r="B622" s="3">
        <v>79</v>
      </c>
      <c r="C622" s="23" t="s">
        <v>21</v>
      </c>
      <c r="D622" s="3">
        <v>1945</v>
      </c>
      <c r="E622" s="28">
        <v>21.722</v>
      </c>
      <c r="F622" s="29">
        <v>41.1</v>
      </c>
    </row>
    <row r="623" spans="2:6" s="3" customFormat="1" ht="0.75" customHeight="1">
      <c r="B623" s="3">
        <v>94</v>
      </c>
      <c r="C623" s="23" t="s">
        <v>36</v>
      </c>
      <c r="D623" s="3">
        <v>1945</v>
      </c>
      <c r="E623" s="28">
        <v>3.506</v>
      </c>
      <c r="F623" s="29">
        <v>18.3</v>
      </c>
    </row>
    <row r="624" spans="2:6" s="3" customFormat="1" ht="0.75" customHeight="1">
      <c r="B624" s="3">
        <v>96</v>
      </c>
      <c r="C624" s="23" t="s">
        <v>38</v>
      </c>
      <c r="D624" s="3">
        <v>1945</v>
      </c>
      <c r="E624" s="28">
        <v>2.772</v>
      </c>
      <c r="F624" s="29">
        <v>2.3</v>
      </c>
    </row>
    <row r="625" spans="2:6" s="3" customFormat="1" ht="0.75" customHeight="1">
      <c r="B625" s="3">
        <v>100</v>
      </c>
      <c r="C625" s="23" t="s">
        <v>42</v>
      </c>
      <c r="D625" s="3">
        <v>1945</v>
      </c>
      <c r="E625" s="28">
        <v>0.425</v>
      </c>
      <c r="F625" s="29">
        <v>10</v>
      </c>
    </row>
    <row r="626" spans="2:6" s="3" customFormat="1" ht="0.75" customHeight="1">
      <c r="B626" s="3">
        <v>111</v>
      </c>
      <c r="C626" s="23" t="s">
        <v>53</v>
      </c>
      <c r="D626" s="3">
        <v>1945</v>
      </c>
      <c r="E626" s="28">
        <v>98.553</v>
      </c>
      <c r="F626" s="29">
        <v>721</v>
      </c>
    </row>
    <row r="627" spans="2:6" s="3" customFormat="1" ht="0.75" customHeight="1">
      <c r="B627" s="3">
        <v>121</v>
      </c>
      <c r="C627" s="23" t="s">
        <v>62</v>
      </c>
      <c r="D627" s="3">
        <v>1945</v>
      </c>
      <c r="E627" s="28">
        <v>15.731</v>
      </c>
      <c r="F627" s="29">
        <v>301.9</v>
      </c>
    </row>
    <row r="628" spans="2:6" s="3" customFormat="1" ht="0.75" customHeight="1">
      <c r="B628" s="3">
        <v>122</v>
      </c>
      <c r="C628" s="23" t="s">
        <v>98</v>
      </c>
      <c r="D628" s="3">
        <v>1945</v>
      </c>
      <c r="E628" s="28">
        <v>3.625</v>
      </c>
      <c r="F628" s="29">
        <v>62.3</v>
      </c>
    </row>
    <row r="629" spans="2:6" s="3" customFormat="1" ht="0.75" customHeight="1">
      <c r="B629" s="3">
        <v>123</v>
      </c>
      <c r="C629" s="23" t="s">
        <v>63</v>
      </c>
      <c r="D629" s="3">
        <v>1945</v>
      </c>
      <c r="E629" s="28">
        <v>4.583</v>
      </c>
      <c r="F629" s="29">
        <v>7.1</v>
      </c>
    </row>
    <row r="630" spans="2:6" s="3" customFormat="1" ht="0.75" customHeight="1">
      <c r="B630" s="3">
        <v>126</v>
      </c>
      <c r="C630" s="23" t="s">
        <v>66</v>
      </c>
      <c r="D630" s="3">
        <v>1945</v>
      </c>
      <c r="E630" s="28">
        <v>4.42</v>
      </c>
      <c r="F630" s="29">
        <v>106.2</v>
      </c>
    </row>
    <row r="631" spans="2:6" s="3" customFormat="1" ht="0.75" customHeight="1">
      <c r="B631" s="3">
        <v>130</v>
      </c>
      <c r="C631" s="23" t="s">
        <v>70</v>
      </c>
      <c r="D631" s="3">
        <v>1945</v>
      </c>
      <c r="E631" s="28">
        <v>2.736</v>
      </c>
      <c r="F631" s="29">
        <v>13.6</v>
      </c>
    </row>
    <row r="632" spans="2:6" s="3" customFormat="1" ht="0.75" customHeight="1">
      <c r="B632" s="3">
        <v>132</v>
      </c>
      <c r="C632" s="23" t="s">
        <v>71</v>
      </c>
      <c r="D632" s="3">
        <v>1945</v>
      </c>
      <c r="E632" s="28">
        <v>5.291</v>
      </c>
      <c r="F632" s="29">
        <v>17</v>
      </c>
    </row>
    <row r="633" spans="2:6" s="3" customFormat="1" ht="0.75" customHeight="1">
      <c r="B633" s="3">
        <v>133</v>
      </c>
      <c r="C633" s="23" t="s">
        <v>72</v>
      </c>
      <c r="D633" s="3">
        <v>1945</v>
      </c>
      <c r="E633" s="28">
        <v>26.111</v>
      </c>
      <c r="F633" s="29">
        <v>87</v>
      </c>
    </row>
    <row r="634" spans="2:6" s="3" customFormat="1" ht="0.75" customHeight="1">
      <c r="B634" s="3">
        <v>134</v>
      </c>
      <c r="C634" s="23" t="s">
        <v>73</v>
      </c>
      <c r="D634" s="3">
        <v>1945</v>
      </c>
      <c r="E634" s="28">
        <v>77.726</v>
      </c>
      <c r="F634" s="29">
        <v>180</v>
      </c>
    </row>
    <row r="635" spans="2:6" s="3" customFormat="1" ht="0.75" customHeight="1">
      <c r="B635" s="3">
        <v>135</v>
      </c>
      <c r="C635" s="23" t="s">
        <v>74</v>
      </c>
      <c r="D635" s="3">
        <v>1945</v>
      </c>
      <c r="E635" s="28">
        <v>38.607</v>
      </c>
      <c r="F635" s="29">
        <v>226.7</v>
      </c>
    </row>
    <row r="636" spans="2:6" s="3" customFormat="1" ht="0.75" customHeight="1">
      <c r="B636" s="3">
        <v>139</v>
      </c>
      <c r="C636" s="23" t="s">
        <v>78</v>
      </c>
      <c r="D636" s="3">
        <v>1945</v>
      </c>
      <c r="E636" s="28">
        <v>146.861</v>
      </c>
      <c r="F636" s="29">
        <v>796</v>
      </c>
    </row>
    <row r="637" spans="2:6" s="3" customFormat="1" ht="0.75" customHeight="1">
      <c r="B637" s="3">
        <v>147</v>
      </c>
      <c r="C637" s="23" t="s">
        <v>86</v>
      </c>
      <c r="D637" s="3">
        <v>1945</v>
      </c>
      <c r="E637" s="28">
        <v>20.786</v>
      </c>
      <c r="F637" s="29">
        <v>189</v>
      </c>
    </row>
    <row r="638" spans="2:6" s="3" customFormat="1" ht="0.75" customHeight="1">
      <c r="B638" s="3">
        <v>156</v>
      </c>
      <c r="C638" s="23" t="s">
        <v>255</v>
      </c>
      <c r="D638" s="3">
        <v>1945</v>
      </c>
      <c r="E638" s="28">
        <v>42.835</v>
      </c>
      <c r="F638" s="29">
        <v>215</v>
      </c>
    </row>
    <row r="639" spans="2:6" s="3" customFormat="1" ht="0.75" customHeight="1">
      <c r="B639" s="3">
        <v>163</v>
      </c>
      <c r="C639" s="23" t="s">
        <v>262</v>
      </c>
      <c r="D639" s="3">
        <v>1945</v>
      </c>
      <c r="E639" s="28">
        <v>16.673</v>
      </c>
      <c r="F639" s="29">
        <v>91.2</v>
      </c>
    </row>
    <row r="640" spans="2:6" s="3" customFormat="1" ht="0.75" customHeight="1">
      <c r="B640" s="3">
        <v>170</v>
      </c>
      <c r="C640" s="23" t="s">
        <v>269</v>
      </c>
      <c r="D640" s="3">
        <v>1945</v>
      </c>
      <c r="E640" s="28">
        <v>64.567</v>
      </c>
      <c r="F640" s="29">
        <v>345.7</v>
      </c>
    </row>
    <row r="641" spans="2:6" s="3" customFormat="1" ht="0.75" customHeight="1">
      <c r="B641" s="3">
        <v>173</v>
      </c>
      <c r="C641" s="23" t="s">
        <v>272</v>
      </c>
      <c r="D641" s="3">
        <v>1945</v>
      </c>
      <c r="E641" s="28">
        <v>50.125</v>
      </c>
      <c r="F641" s="29">
        <v>174.6</v>
      </c>
    </row>
    <row r="642" spans="2:6" s="3" customFormat="1" ht="0.75" customHeight="1">
      <c r="B642" s="3">
        <v>175</v>
      </c>
      <c r="C642" s="23" t="s">
        <v>274</v>
      </c>
      <c r="D642" s="3">
        <v>1945</v>
      </c>
      <c r="E642" s="28">
        <v>58.97</v>
      </c>
      <c r="F642" s="29">
        <v>1140</v>
      </c>
    </row>
    <row r="643" spans="2:6" s="3" customFormat="1" ht="0.75" customHeight="1">
      <c r="B643" s="3">
        <v>176</v>
      </c>
      <c r="C643" s="23" t="s">
        <v>275</v>
      </c>
      <c r="D643" s="3">
        <v>1945</v>
      </c>
      <c r="E643" s="28">
        <v>270.312</v>
      </c>
      <c r="F643" s="29">
        <v>7170</v>
      </c>
    </row>
    <row r="644" spans="2:6" s="3" customFormat="1" ht="0.75" customHeight="1">
      <c r="B644" s="3">
        <v>177</v>
      </c>
      <c r="C644" s="23" t="s">
        <v>276</v>
      </c>
      <c r="D644" s="3">
        <v>1945</v>
      </c>
      <c r="E644" s="28">
        <v>3.285</v>
      </c>
      <c r="F644" s="29">
        <v>24.4</v>
      </c>
    </row>
    <row r="645" spans="2:6" s="3" customFormat="1" ht="0.75" customHeight="1">
      <c r="B645" s="3">
        <v>180</v>
      </c>
      <c r="C645" s="23" t="s">
        <v>279</v>
      </c>
      <c r="D645" s="3">
        <v>1945</v>
      </c>
      <c r="E645" s="28">
        <v>22.803</v>
      </c>
      <c r="F645" s="29">
        <v>195.5</v>
      </c>
    </row>
    <row r="646" spans="2:6" s="3" customFormat="1" ht="0.75" customHeight="1">
      <c r="B646" s="3">
        <v>183</v>
      </c>
      <c r="C646" s="23" t="s">
        <v>91</v>
      </c>
      <c r="D646" s="3">
        <v>1945</v>
      </c>
      <c r="E646" s="28">
        <v>10.655</v>
      </c>
      <c r="F646" s="29">
        <v>20.6</v>
      </c>
    </row>
    <row r="647" spans="2:6" s="3" customFormat="1" ht="0.75" customHeight="1">
      <c r="B647" s="3">
        <v>1</v>
      </c>
      <c r="C647" s="23" t="s">
        <v>163</v>
      </c>
      <c r="D647" s="3">
        <v>1946</v>
      </c>
      <c r="E647" s="28">
        <v>24.792</v>
      </c>
      <c r="F647" s="29">
        <v>12.8</v>
      </c>
    </row>
    <row r="648" spans="2:6" s="3" customFormat="1" ht="0.75" customHeight="1">
      <c r="B648" s="3">
        <v>75</v>
      </c>
      <c r="C648" s="23" t="s">
        <v>17</v>
      </c>
      <c r="D648" s="3">
        <v>1946</v>
      </c>
      <c r="E648" s="28">
        <v>0.271</v>
      </c>
      <c r="F648" s="29">
        <v>5</v>
      </c>
    </row>
    <row r="649" spans="2:6" s="3" customFormat="1" ht="0.75" customHeight="1">
      <c r="B649" s="3">
        <v>162</v>
      </c>
      <c r="C649" s="23" t="s">
        <v>261</v>
      </c>
      <c r="D649" s="3">
        <v>1946</v>
      </c>
      <c r="E649" s="28">
        <v>8.887</v>
      </c>
      <c r="F649" s="29">
        <v>177.3</v>
      </c>
    </row>
    <row r="650" spans="2:6" s="3" customFormat="1" ht="0.75" customHeight="1">
      <c r="B650" s="3">
        <v>166</v>
      </c>
      <c r="C650" s="23" t="s">
        <v>265</v>
      </c>
      <c r="D650" s="3">
        <v>1946</v>
      </c>
      <c r="E650" s="28">
        <v>60.037</v>
      </c>
      <c r="F650" s="29">
        <v>416.7</v>
      </c>
    </row>
    <row r="651" spans="2:6" s="3" customFormat="1" ht="0.75" customHeight="1">
      <c r="B651" s="3">
        <v>128</v>
      </c>
      <c r="C651" s="23" t="s">
        <v>68</v>
      </c>
      <c r="D651" s="3">
        <v>1947</v>
      </c>
      <c r="E651" s="28">
        <v>135.135</v>
      </c>
      <c r="F651" s="29">
        <v>274</v>
      </c>
    </row>
    <row r="652" spans="2:6" s="3" customFormat="1" ht="0.75" customHeight="1">
      <c r="B652" s="3">
        <v>182</v>
      </c>
      <c r="C652" s="23" t="s">
        <v>90</v>
      </c>
      <c r="D652" s="3">
        <v>1947</v>
      </c>
      <c r="E652" s="28">
        <v>0.225</v>
      </c>
      <c r="F652" s="29">
        <v>37.1</v>
      </c>
    </row>
    <row r="653" spans="2:6" s="3" customFormat="1" ht="0.75" customHeight="1">
      <c r="B653" s="3">
        <v>118</v>
      </c>
      <c r="C653" s="23" t="s">
        <v>109</v>
      </c>
      <c r="D653" s="3">
        <v>1948</v>
      </c>
      <c r="E653" s="28">
        <v>47.305</v>
      </c>
      <c r="F653" s="29">
        <v>47</v>
      </c>
    </row>
    <row r="654" spans="2:6" s="3" customFormat="1" ht="0.75" customHeight="1">
      <c r="B654" s="3">
        <v>81</v>
      </c>
      <c r="C654" s="23" t="s">
        <v>23</v>
      </c>
      <c r="D654" s="3">
        <v>1949</v>
      </c>
      <c r="E654" s="28">
        <v>5.644</v>
      </c>
      <c r="F654" s="29">
        <v>80.1</v>
      </c>
    </row>
    <row r="655" spans="2:6" s="3" customFormat="1" ht="0.75" customHeight="1">
      <c r="B655" s="3">
        <v>77</v>
      </c>
      <c r="C655" s="23" t="s">
        <v>19</v>
      </c>
      <c r="D655" s="3">
        <v>1950</v>
      </c>
      <c r="E655" s="28">
        <v>212.942</v>
      </c>
      <c r="F655" s="29">
        <v>711</v>
      </c>
    </row>
    <row r="656" spans="2:6" s="3" customFormat="1" ht="0.75" customHeight="1">
      <c r="B656" s="3">
        <v>2</v>
      </c>
      <c r="C656" s="23" t="s">
        <v>164</v>
      </c>
      <c r="D656" s="3">
        <v>1955</v>
      </c>
      <c r="E656" s="28">
        <v>3.331</v>
      </c>
      <c r="F656" s="29">
        <v>4.1</v>
      </c>
    </row>
    <row r="657" spans="2:6" s="3" customFormat="1" ht="0.75" customHeight="1">
      <c r="B657" s="3">
        <v>10</v>
      </c>
      <c r="C657" s="23" t="s">
        <v>172</v>
      </c>
      <c r="D657" s="3">
        <v>1955</v>
      </c>
      <c r="E657" s="28">
        <v>8.134</v>
      </c>
      <c r="F657" s="29">
        <v>152</v>
      </c>
    </row>
    <row r="658" spans="2:6" s="3" customFormat="1" ht="0.75" customHeight="1">
      <c r="B658" s="3">
        <v>26</v>
      </c>
      <c r="C658" s="23" t="s">
        <v>187</v>
      </c>
      <c r="D658" s="3">
        <v>1955</v>
      </c>
      <c r="E658" s="28">
        <v>8.24</v>
      </c>
      <c r="F658" s="29">
        <v>43.2</v>
      </c>
    </row>
    <row r="659" spans="2:6" s="3" customFormat="1" ht="0.75" customHeight="1">
      <c r="B659" s="3">
        <v>29</v>
      </c>
      <c r="C659" s="23" t="s">
        <v>190</v>
      </c>
      <c r="D659" s="3">
        <v>1955</v>
      </c>
      <c r="E659" s="28">
        <v>11.34</v>
      </c>
      <c r="F659" s="29">
        <v>7</v>
      </c>
    </row>
    <row r="660" spans="2:6" s="3" customFormat="1" ht="0.75" customHeight="1">
      <c r="B660" s="3">
        <v>59</v>
      </c>
      <c r="C660" s="23" t="s">
        <v>2</v>
      </c>
      <c r="D660" s="3">
        <v>1955</v>
      </c>
      <c r="E660" s="28">
        <v>5.149</v>
      </c>
      <c r="F660" s="29">
        <v>92.4</v>
      </c>
    </row>
    <row r="661" spans="2:6" s="3" customFormat="1" ht="0.75" customHeight="1">
      <c r="B661" s="3">
        <v>74</v>
      </c>
      <c r="C661" s="23" t="s">
        <v>16</v>
      </c>
      <c r="D661" s="3">
        <v>1955</v>
      </c>
      <c r="E661" s="28">
        <v>10.208</v>
      </c>
      <c r="F661" s="29">
        <v>72.5</v>
      </c>
    </row>
    <row r="662" spans="2:6" s="3" customFormat="1" ht="0.75" customHeight="1">
      <c r="B662" s="3">
        <v>80</v>
      </c>
      <c r="C662" s="23" t="s">
        <v>22</v>
      </c>
      <c r="D662" s="3">
        <v>1955</v>
      </c>
      <c r="E662" s="28">
        <v>3.619</v>
      </c>
      <c r="F662" s="29">
        <v>54.6</v>
      </c>
    </row>
    <row r="663" spans="2:6" s="3" customFormat="1" ht="0.75" customHeight="1">
      <c r="B663" s="3">
        <v>82</v>
      </c>
      <c r="C663" s="23" t="s">
        <v>24</v>
      </c>
      <c r="D663" s="3">
        <v>1955</v>
      </c>
      <c r="E663" s="28">
        <v>56.783</v>
      </c>
      <c r="F663" s="29">
        <v>1090</v>
      </c>
    </row>
    <row r="664" spans="2:6" s="3" customFormat="1" ht="0.75" customHeight="1">
      <c r="B664" s="3">
        <v>85</v>
      </c>
      <c r="C664" s="23" t="s">
        <v>27</v>
      </c>
      <c r="D664" s="3">
        <v>1955</v>
      </c>
      <c r="E664" s="28">
        <v>4.435</v>
      </c>
      <c r="F664" s="29">
        <v>19.3</v>
      </c>
    </row>
    <row r="665" spans="2:6" s="3" customFormat="1" ht="0.75" customHeight="1">
      <c r="B665" s="3">
        <v>92</v>
      </c>
      <c r="C665" s="23" t="s">
        <v>34</v>
      </c>
      <c r="D665" s="3">
        <v>1955</v>
      </c>
      <c r="E665" s="28">
        <v>5.261</v>
      </c>
      <c r="F665" s="29">
        <v>5.2</v>
      </c>
    </row>
    <row r="666" spans="2:6" s="3" customFormat="1" ht="0.75" customHeight="1">
      <c r="B666" s="3">
        <v>97</v>
      </c>
      <c r="C666" s="23" t="s">
        <v>39</v>
      </c>
      <c r="D666" s="3">
        <v>1955</v>
      </c>
      <c r="E666" s="28">
        <v>5.691</v>
      </c>
      <c r="F666" s="29">
        <v>32.9</v>
      </c>
    </row>
    <row r="667" spans="2:6" s="3" customFormat="1" ht="0.75" customHeight="1">
      <c r="B667" s="3">
        <v>120</v>
      </c>
      <c r="C667" s="23" t="s">
        <v>61</v>
      </c>
      <c r="D667" s="3">
        <v>1955</v>
      </c>
      <c r="E667" s="28">
        <v>23.698</v>
      </c>
      <c r="F667" s="29">
        <v>25.2</v>
      </c>
    </row>
    <row r="668" spans="2:6" s="3" customFormat="1" ht="0.75" customHeight="1">
      <c r="B668" s="3">
        <v>136</v>
      </c>
      <c r="C668" s="23" t="s">
        <v>75</v>
      </c>
      <c r="D668" s="3">
        <v>1955</v>
      </c>
      <c r="E668" s="28">
        <v>9.928</v>
      </c>
      <c r="F668" s="29">
        <v>116.2</v>
      </c>
    </row>
    <row r="669" spans="2:6" s="3" customFormat="1" ht="0.75" customHeight="1">
      <c r="B669" s="3">
        <v>138</v>
      </c>
      <c r="C669" s="23" t="s">
        <v>77</v>
      </c>
      <c r="D669" s="3">
        <v>1955</v>
      </c>
      <c r="E669" s="28">
        <v>22.396</v>
      </c>
      <c r="F669" s="29">
        <v>105.7</v>
      </c>
    </row>
    <row r="670" spans="2:6" s="3" customFormat="1" ht="0.75" customHeight="1">
      <c r="B670" s="3">
        <v>157</v>
      </c>
      <c r="C670" s="23" t="s">
        <v>256</v>
      </c>
      <c r="D670" s="3">
        <v>1955</v>
      </c>
      <c r="E670" s="28">
        <v>39.134</v>
      </c>
      <c r="F670" s="29">
        <v>565</v>
      </c>
    </row>
    <row r="671" spans="2:6" s="3" customFormat="1" ht="0.75" customHeight="1">
      <c r="B671" s="3">
        <v>158</v>
      </c>
      <c r="C671" s="23" t="s">
        <v>257</v>
      </c>
      <c r="D671" s="3">
        <v>1955</v>
      </c>
      <c r="E671" s="28">
        <v>18.934</v>
      </c>
      <c r="F671" s="29">
        <v>65.6</v>
      </c>
    </row>
    <row r="672" spans="2:6" s="3" customFormat="1" ht="0.75" customHeight="1">
      <c r="B672" s="3">
        <v>159</v>
      </c>
      <c r="C672" s="23" t="s">
        <v>258</v>
      </c>
      <c r="D672" s="3">
        <v>1955</v>
      </c>
      <c r="E672" s="28">
        <v>33.551</v>
      </c>
      <c r="F672" s="29">
        <v>25</v>
      </c>
    </row>
    <row r="673" spans="2:6" s="3" customFormat="1" ht="0.75" customHeight="1">
      <c r="B673" s="3">
        <v>84</v>
      </c>
      <c r="C673" s="23" t="s">
        <v>26</v>
      </c>
      <c r="D673" s="3">
        <v>1956</v>
      </c>
      <c r="E673" s="28">
        <v>125.932</v>
      </c>
      <c r="F673" s="29">
        <v>2680</v>
      </c>
    </row>
    <row r="674" spans="2:6" s="3" customFormat="1" ht="0.75" customHeight="1">
      <c r="B674" s="3">
        <v>116</v>
      </c>
      <c r="C674" s="23" t="s">
        <v>58</v>
      </c>
      <c r="D674" s="3">
        <v>1956</v>
      </c>
      <c r="E674" s="28">
        <v>29.1114</v>
      </c>
      <c r="F674" s="29">
        <v>87.4</v>
      </c>
    </row>
    <row r="675" spans="2:6" s="3" customFormat="1" ht="0.75" customHeight="1">
      <c r="B675" s="3">
        <v>169</v>
      </c>
      <c r="C675" s="23" t="s">
        <v>268</v>
      </c>
      <c r="D675" s="3">
        <v>1956</v>
      </c>
      <c r="E675" s="28">
        <v>9.38</v>
      </c>
      <c r="F675" s="29">
        <v>37.1</v>
      </c>
    </row>
    <row r="676" spans="2:6" s="3" customFormat="1" ht="0.75" customHeight="1">
      <c r="B676" s="3">
        <v>65</v>
      </c>
      <c r="C676" s="23" t="s">
        <v>8</v>
      </c>
      <c r="D676" s="3">
        <v>1957</v>
      </c>
      <c r="E676" s="28">
        <v>18.497</v>
      </c>
      <c r="F676" s="29">
        <v>25.1</v>
      </c>
    </row>
    <row r="677" spans="2:6" s="3" customFormat="1" ht="0.75" customHeight="1">
      <c r="B677" s="3">
        <v>104</v>
      </c>
      <c r="C677" s="23" t="s">
        <v>46</v>
      </c>
      <c r="D677" s="3">
        <v>1957</v>
      </c>
      <c r="E677" s="28">
        <v>20.933</v>
      </c>
      <c r="F677" s="29">
        <v>193.6</v>
      </c>
    </row>
    <row r="678" spans="2:6" s="3" customFormat="1" ht="0.75" customHeight="1">
      <c r="B678" s="3">
        <v>69</v>
      </c>
      <c r="C678" s="23" t="s">
        <v>99</v>
      </c>
      <c r="D678" s="3">
        <v>1958</v>
      </c>
      <c r="E678" s="28">
        <v>7.477</v>
      </c>
      <c r="F678" s="29">
        <v>6.5</v>
      </c>
    </row>
    <row r="679" spans="2:6" s="3" customFormat="1" ht="0.75" customHeight="1">
      <c r="B679" s="3">
        <v>19</v>
      </c>
      <c r="C679" s="23" t="s">
        <v>180</v>
      </c>
      <c r="D679" s="3">
        <v>1960</v>
      </c>
      <c r="E679" s="28">
        <v>6.101</v>
      </c>
      <c r="F679" s="29">
        <v>7.6</v>
      </c>
    </row>
    <row r="680" spans="2:6" s="3" customFormat="1" ht="0.75" customHeight="1">
      <c r="B680" s="3">
        <v>27</v>
      </c>
      <c r="C680" s="23" t="s">
        <v>188</v>
      </c>
      <c r="D680" s="3">
        <v>1960</v>
      </c>
      <c r="E680" s="28">
        <v>11.266</v>
      </c>
      <c r="F680" s="29">
        <v>7.4</v>
      </c>
    </row>
    <row r="681" spans="2:6" s="3" customFormat="1" ht="0.75" customHeight="1">
      <c r="B681" s="3">
        <v>30</v>
      </c>
      <c r="C681" s="23" t="s">
        <v>191</v>
      </c>
      <c r="D681" s="3">
        <v>1960</v>
      </c>
      <c r="E681" s="28">
        <v>15.029</v>
      </c>
      <c r="F681" s="29">
        <v>16.5</v>
      </c>
    </row>
    <row r="682" spans="2:6" s="3" customFormat="1" ht="0.75" customHeight="1">
      <c r="B682" s="3">
        <v>33</v>
      </c>
      <c r="C682" s="23" t="s">
        <v>194</v>
      </c>
      <c r="D682" s="3">
        <v>1960</v>
      </c>
      <c r="E682" s="28">
        <v>3.376</v>
      </c>
      <c r="F682" s="29">
        <v>2.5</v>
      </c>
    </row>
    <row r="683" spans="2:6" s="3" customFormat="1" ht="0.75" customHeight="1">
      <c r="B683" s="3">
        <v>34</v>
      </c>
      <c r="C683" s="23" t="s">
        <v>195</v>
      </c>
      <c r="D683" s="3">
        <v>1960</v>
      </c>
      <c r="E683" s="28">
        <v>7.36</v>
      </c>
      <c r="F683" s="29">
        <v>3.3</v>
      </c>
    </row>
    <row r="684" spans="2:6" s="3" customFormat="1" ht="0.75" customHeight="1">
      <c r="B684" s="3">
        <v>39</v>
      </c>
      <c r="C684" s="23" t="s">
        <v>108</v>
      </c>
      <c r="D684" s="3">
        <v>1960</v>
      </c>
      <c r="E684" s="28">
        <v>2.658</v>
      </c>
      <c r="F684" s="29">
        <v>7.7</v>
      </c>
    </row>
    <row r="685" spans="2:6" s="3" customFormat="1" ht="0.75" customHeight="1">
      <c r="B685" s="3">
        <v>40</v>
      </c>
      <c r="C685" s="23" t="s">
        <v>200</v>
      </c>
      <c r="D685" s="3">
        <v>1960</v>
      </c>
      <c r="E685" s="28">
        <v>49.001</v>
      </c>
      <c r="F685" s="29">
        <v>16.5</v>
      </c>
    </row>
    <row r="686" spans="2:6" s="3" customFormat="1" ht="0.75" customHeight="1">
      <c r="B686" s="3">
        <v>42</v>
      </c>
      <c r="C686" s="23" t="s">
        <v>202</v>
      </c>
      <c r="D686" s="3">
        <v>1960</v>
      </c>
      <c r="E686" s="28">
        <v>15.446</v>
      </c>
      <c r="F686" s="29">
        <v>21.9</v>
      </c>
    </row>
    <row r="687" spans="2:6" s="3" customFormat="1" ht="0.75" customHeight="1">
      <c r="B687" s="3">
        <v>45</v>
      </c>
      <c r="C687" s="23" t="s">
        <v>205</v>
      </c>
      <c r="D687" s="3">
        <v>1960</v>
      </c>
      <c r="E687" s="28">
        <v>0.749</v>
      </c>
      <c r="F687" s="29">
        <v>7.8</v>
      </c>
    </row>
    <row r="688" spans="2:6" s="3" customFormat="1" ht="0.75" customHeight="1">
      <c r="B688" s="3">
        <v>61</v>
      </c>
      <c r="C688" s="23" t="s">
        <v>4</v>
      </c>
      <c r="D688" s="3">
        <v>1960</v>
      </c>
      <c r="E688" s="28">
        <v>1.208</v>
      </c>
      <c r="F688" s="29">
        <v>6</v>
      </c>
    </row>
    <row r="689" spans="2:6" s="3" customFormat="1" ht="0.75" customHeight="1">
      <c r="B689" s="3">
        <v>102</v>
      </c>
      <c r="C689" s="23" t="s">
        <v>44</v>
      </c>
      <c r="D689" s="3">
        <v>1960</v>
      </c>
      <c r="E689" s="28">
        <v>14.463</v>
      </c>
      <c r="F689" s="29">
        <v>11.4</v>
      </c>
    </row>
    <row r="690" spans="2:6" s="3" customFormat="1" ht="0.75" customHeight="1">
      <c r="B690" s="3">
        <v>106</v>
      </c>
      <c r="C690" s="23" t="s">
        <v>48</v>
      </c>
      <c r="D690" s="3">
        <v>1960</v>
      </c>
      <c r="E690" s="28">
        <v>10.109</v>
      </c>
      <c r="F690" s="29">
        <v>5.4</v>
      </c>
    </row>
    <row r="691" spans="2:6" s="3" customFormat="1" ht="0.75" customHeight="1">
      <c r="B691" s="3">
        <v>124</v>
      </c>
      <c r="C691" s="23" t="s">
        <v>64</v>
      </c>
      <c r="D691" s="3">
        <v>1960</v>
      </c>
      <c r="E691" s="28">
        <v>9.672</v>
      </c>
      <c r="F691" s="29">
        <v>5.5</v>
      </c>
    </row>
    <row r="692" spans="2:6" s="3" customFormat="1" ht="0.75" customHeight="1">
      <c r="B692" s="3">
        <v>125</v>
      </c>
      <c r="C692" s="23" t="s">
        <v>65</v>
      </c>
      <c r="D692" s="3">
        <v>1960</v>
      </c>
      <c r="E692" s="28">
        <v>110.532</v>
      </c>
      <c r="F692" s="29">
        <v>136</v>
      </c>
    </row>
    <row r="693" spans="2:6" s="3" customFormat="1" ht="0.75" customHeight="1">
      <c r="B693" s="3">
        <v>148</v>
      </c>
      <c r="C693" s="23" t="s">
        <v>87</v>
      </c>
      <c r="D693" s="3">
        <v>1960</v>
      </c>
      <c r="E693" s="28">
        <v>9.723</v>
      </c>
      <c r="F693" s="29">
        <v>14.5</v>
      </c>
    </row>
    <row r="694" spans="2:6" s="3" customFormat="1" ht="0.75" customHeight="1">
      <c r="B694" s="3">
        <v>155</v>
      </c>
      <c r="C694" s="23" t="s">
        <v>254</v>
      </c>
      <c r="D694" s="3">
        <v>1960</v>
      </c>
      <c r="E694" s="28">
        <v>6.842</v>
      </c>
      <c r="F694" s="29">
        <v>3.6</v>
      </c>
    </row>
    <row r="695" spans="2:6" s="3" customFormat="1" ht="0.75" customHeight="1">
      <c r="B695" s="3">
        <v>167</v>
      </c>
      <c r="C695" s="23" t="s">
        <v>266</v>
      </c>
      <c r="D695" s="3">
        <v>1960</v>
      </c>
      <c r="E695" s="28">
        <v>4.906</v>
      </c>
      <c r="F695" s="29">
        <v>4.1</v>
      </c>
    </row>
    <row r="696" spans="2:6" s="3" customFormat="1" ht="0.75" customHeight="1">
      <c r="B696" s="3">
        <v>109</v>
      </c>
      <c r="C696" s="23" t="s">
        <v>51</v>
      </c>
      <c r="D696" s="3">
        <v>1961</v>
      </c>
      <c r="E696" s="28">
        <v>2.511</v>
      </c>
      <c r="F696" s="29">
        <v>2.8</v>
      </c>
    </row>
    <row r="697" spans="2:6" s="3" customFormat="1" ht="0.75" customHeight="1">
      <c r="B697" s="3">
        <v>115</v>
      </c>
      <c r="C697" s="23" t="s">
        <v>57</v>
      </c>
      <c r="D697" s="3">
        <v>1961</v>
      </c>
      <c r="E697" s="28">
        <v>2.579</v>
      </c>
      <c r="F697" s="29">
        <v>4.9</v>
      </c>
    </row>
    <row r="698" spans="2:6" s="3" customFormat="1" ht="0.75" customHeight="1">
      <c r="B698" s="3">
        <v>150</v>
      </c>
      <c r="C698" s="23" t="s">
        <v>249</v>
      </c>
      <c r="D698" s="3">
        <v>1961</v>
      </c>
      <c r="E698" s="28">
        <v>5.08</v>
      </c>
      <c r="F698" s="29">
        <v>4.4</v>
      </c>
    </row>
    <row r="699" spans="2:6" s="3" customFormat="1" ht="0.75" customHeight="1">
      <c r="B699" s="3">
        <v>165</v>
      </c>
      <c r="C699" s="23" t="s">
        <v>264</v>
      </c>
      <c r="D699" s="3">
        <v>1961</v>
      </c>
      <c r="E699" s="28">
        <v>30.609</v>
      </c>
      <c r="F699" s="29">
        <v>23.1</v>
      </c>
    </row>
    <row r="700" spans="2:6" s="3" customFormat="1" ht="0.75" customHeight="1">
      <c r="B700" s="3">
        <v>3</v>
      </c>
      <c r="C700" s="23" t="s">
        <v>165</v>
      </c>
      <c r="D700" s="3">
        <v>1962</v>
      </c>
      <c r="E700" s="28">
        <v>30.481</v>
      </c>
      <c r="F700" s="29">
        <v>108.7</v>
      </c>
    </row>
    <row r="701" spans="2:6" s="3" customFormat="1" ht="0.75" customHeight="1">
      <c r="B701" s="3">
        <v>28</v>
      </c>
      <c r="C701" s="23" t="s">
        <v>189</v>
      </c>
      <c r="D701" s="3">
        <v>1962</v>
      </c>
      <c r="E701" s="28">
        <v>5.537</v>
      </c>
      <c r="F701" s="29">
        <v>4</v>
      </c>
    </row>
    <row r="702" spans="2:6" s="3" customFormat="1" ht="0.75" customHeight="1">
      <c r="B702" s="3">
        <v>83</v>
      </c>
      <c r="C702" s="23" t="s">
        <v>25</v>
      </c>
      <c r="D702" s="3">
        <v>1962</v>
      </c>
      <c r="E702" s="28">
        <v>2.635</v>
      </c>
      <c r="F702" s="29">
        <v>8.2</v>
      </c>
    </row>
    <row r="703" spans="2:6" s="3" customFormat="1" ht="0.75" customHeight="1">
      <c r="B703" s="3">
        <v>140</v>
      </c>
      <c r="C703" s="23" t="s">
        <v>79</v>
      </c>
      <c r="D703" s="3">
        <v>1962</v>
      </c>
      <c r="E703" s="28">
        <v>7.956</v>
      </c>
      <c r="F703" s="29">
        <v>3.8</v>
      </c>
    </row>
    <row r="704" spans="2:6" s="3" customFormat="1" ht="0.75" customHeight="1">
      <c r="B704" s="3">
        <v>168</v>
      </c>
      <c r="C704" s="23" t="s">
        <v>267</v>
      </c>
      <c r="D704" s="3">
        <v>1962</v>
      </c>
      <c r="E704" s="28">
        <v>1.117</v>
      </c>
      <c r="F704" s="29">
        <v>16.2</v>
      </c>
    </row>
    <row r="705" spans="2:6" s="3" customFormat="1" ht="0.75" customHeight="1">
      <c r="B705" s="3">
        <v>172</v>
      </c>
      <c r="C705" s="23" t="s">
        <v>271</v>
      </c>
      <c r="D705" s="3">
        <v>1962</v>
      </c>
      <c r="E705" s="28">
        <v>22.167</v>
      </c>
      <c r="F705" s="29">
        <v>16.8</v>
      </c>
    </row>
    <row r="706" spans="2:6" s="3" customFormat="1" ht="0.75" customHeight="1">
      <c r="B706" s="3">
        <v>87</v>
      </c>
      <c r="C706" s="23" t="s">
        <v>29</v>
      </c>
      <c r="D706" s="3">
        <v>1963</v>
      </c>
      <c r="E706" s="28">
        <v>28.337</v>
      </c>
      <c r="F706" s="29">
        <v>36.8</v>
      </c>
    </row>
    <row r="707" spans="2:6" s="3" customFormat="1" ht="0.75" customHeight="1">
      <c r="B707" s="3">
        <v>90</v>
      </c>
      <c r="C707" s="23" t="s">
        <v>32</v>
      </c>
      <c r="D707" s="3">
        <v>1963</v>
      </c>
      <c r="E707" s="28">
        <v>1.913</v>
      </c>
      <c r="F707" s="29">
        <v>30.8</v>
      </c>
    </row>
    <row r="708" spans="2:6" s="3" customFormat="1" ht="0.75" customHeight="1">
      <c r="B708" s="3">
        <v>103</v>
      </c>
      <c r="C708" s="23" t="s">
        <v>45</v>
      </c>
      <c r="D708" s="3">
        <v>1964</v>
      </c>
      <c r="E708" s="28">
        <v>9.84</v>
      </c>
      <c r="F708" s="29">
        <v>6.9</v>
      </c>
    </row>
    <row r="709" spans="2:6" s="3" customFormat="1" ht="0.75" customHeight="1">
      <c r="B709" s="3">
        <v>107</v>
      </c>
      <c r="C709" s="23" t="s">
        <v>49</v>
      </c>
      <c r="D709" s="3">
        <v>1964</v>
      </c>
      <c r="E709" s="28">
        <v>0.38</v>
      </c>
      <c r="F709" s="29">
        <v>4.4</v>
      </c>
    </row>
    <row r="710" spans="2:6" s="3" customFormat="1" ht="0.75" customHeight="1">
      <c r="B710" s="3">
        <v>184</v>
      </c>
      <c r="C710" s="23" t="s">
        <v>92</v>
      </c>
      <c r="D710" s="3">
        <v>1964</v>
      </c>
      <c r="E710" s="28">
        <v>9.461</v>
      </c>
      <c r="F710" s="29">
        <v>8.9</v>
      </c>
    </row>
    <row r="711" spans="2:6" s="3" customFormat="1" ht="0.75" customHeight="1">
      <c r="B711" s="3">
        <v>62</v>
      </c>
      <c r="C711" s="23" t="s">
        <v>5</v>
      </c>
      <c r="D711" s="3">
        <v>1965</v>
      </c>
      <c r="E711" s="28">
        <v>1.292</v>
      </c>
      <c r="F711" s="29">
        <v>1.1</v>
      </c>
    </row>
    <row r="712" spans="2:6" s="3" customFormat="1" ht="0.75" customHeight="1">
      <c r="B712" s="3">
        <v>105</v>
      </c>
      <c r="C712" s="23" t="s">
        <v>47</v>
      </c>
      <c r="D712" s="3">
        <v>1965</v>
      </c>
      <c r="E712" s="28">
        <v>0.29</v>
      </c>
      <c r="F712" s="29">
        <v>0.39</v>
      </c>
    </row>
    <row r="713" spans="2:6" s="3" customFormat="1" ht="0.75" customHeight="1">
      <c r="B713" s="3">
        <v>151</v>
      </c>
      <c r="C713" s="23" t="s">
        <v>250</v>
      </c>
      <c r="D713" s="3">
        <v>1965</v>
      </c>
      <c r="E713" s="28">
        <v>3.49</v>
      </c>
      <c r="F713" s="29">
        <v>66.1</v>
      </c>
    </row>
    <row r="714" spans="2:6" s="3" customFormat="1" ht="0.75" customHeight="1">
      <c r="B714" s="3">
        <v>15</v>
      </c>
      <c r="C714" s="23" t="s">
        <v>176</v>
      </c>
      <c r="D714" s="3">
        <v>1966</v>
      </c>
      <c r="E714" s="28">
        <v>0.259</v>
      </c>
      <c r="F714" s="29">
        <v>2.5</v>
      </c>
    </row>
    <row r="715" spans="2:6" s="3" customFormat="1" ht="0.75" customHeight="1">
      <c r="B715" s="3">
        <v>23</v>
      </c>
      <c r="C715" s="23" t="s">
        <v>184</v>
      </c>
      <c r="D715" s="3">
        <v>1966</v>
      </c>
      <c r="E715" s="28">
        <v>1.448</v>
      </c>
      <c r="F715" s="29">
        <v>4.5</v>
      </c>
    </row>
    <row r="716" spans="2:6" s="3" customFormat="1" ht="0.75" customHeight="1">
      <c r="B716" s="3">
        <v>71</v>
      </c>
      <c r="C716" s="23" t="s">
        <v>13</v>
      </c>
      <c r="D716" s="3">
        <v>1966</v>
      </c>
      <c r="E716" s="28">
        <v>0.708</v>
      </c>
      <c r="F716" s="29">
        <v>1.6</v>
      </c>
    </row>
    <row r="717" spans="2:6" s="3" customFormat="1" ht="0.75" customHeight="1">
      <c r="B717" s="3">
        <v>95</v>
      </c>
      <c r="C717" s="23" t="s">
        <v>37</v>
      </c>
      <c r="D717" s="3">
        <v>1966</v>
      </c>
      <c r="E717" s="28">
        <v>2.09</v>
      </c>
      <c r="F717" s="29">
        <v>18.3</v>
      </c>
    </row>
    <row r="718" spans="2:6" s="3" customFormat="1" ht="0.75" customHeight="1">
      <c r="B718" s="3">
        <v>54</v>
      </c>
      <c r="C718" s="23" t="s">
        <v>96</v>
      </c>
      <c r="D718" s="3">
        <v>1968</v>
      </c>
      <c r="E718" s="28">
        <v>0.454</v>
      </c>
      <c r="F718" s="29">
        <v>0.325</v>
      </c>
    </row>
    <row r="719" spans="2:6" s="3" customFormat="1" ht="0.75" customHeight="1">
      <c r="B719" s="3">
        <v>110</v>
      </c>
      <c r="C719" s="23" t="s">
        <v>52</v>
      </c>
      <c r="D719" s="3">
        <v>1968</v>
      </c>
      <c r="E719" s="28">
        <v>1.168</v>
      </c>
      <c r="F719" s="29">
        <v>10.9</v>
      </c>
    </row>
    <row r="720" spans="2:6" s="3" customFormat="1" ht="0.75" customHeight="1">
      <c r="B720" s="3">
        <v>161</v>
      </c>
      <c r="C720" s="23" t="s">
        <v>260</v>
      </c>
      <c r="D720" s="3">
        <v>1968</v>
      </c>
      <c r="E720" s="28">
        <v>0.966</v>
      </c>
      <c r="F720" s="29">
        <v>3.6</v>
      </c>
    </row>
    <row r="721" spans="2:6" s="3" customFormat="1" ht="0.75" customHeight="1">
      <c r="B721" s="3">
        <v>58</v>
      </c>
      <c r="C721" s="23" t="s">
        <v>1</v>
      </c>
      <c r="D721" s="3">
        <v>1970</v>
      </c>
      <c r="E721" s="28">
        <v>0.803</v>
      </c>
      <c r="F721" s="29">
        <v>4.7</v>
      </c>
    </row>
    <row r="722" spans="2:6" s="3" customFormat="1" ht="0.75" customHeight="1">
      <c r="B722" s="3">
        <v>13</v>
      </c>
      <c r="C722" s="23" t="s">
        <v>175</v>
      </c>
      <c r="D722" s="3">
        <v>1971</v>
      </c>
      <c r="E722" s="28">
        <v>0.616</v>
      </c>
      <c r="F722" s="29">
        <v>7.3</v>
      </c>
    </row>
    <row r="723" spans="2:6" s="3" customFormat="1" ht="0.75" customHeight="1">
      <c r="B723" s="3">
        <v>20</v>
      </c>
      <c r="C723" s="23" t="s">
        <v>181</v>
      </c>
      <c r="D723" s="3">
        <v>1971</v>
      </c>
      <c r="E723" s="28">
        <v>1.908</v>
      </c>
      <c r="F723" s="29">
        <v>1.3</v>
      </c>
    </row>
    <row r="724" spans="2:6" s="3" customFormat="1" ht="0.75" customHeight="1">
      <c r="B724" s="3">
        <v>127</v>
      </c>
      <c r="C724" s="23" t="s">
        <v>67</v>
      </c>
      <c r="D724" s="3">
        <v>1971</v>
      </c>
      <c r="E724" s="28">
        <v>2.632</v>
      </c>
      <c r="F724" s="29">
        <v>19.1</v>
      </c>
    </row>
    <row r="725" spans="2:6" s="3" customFormat="1" ht="0.75" customHeight="1">
      <c r="B725" s="3">
        <v>137</v>
      </c>
      <c r="C725" s="23" t="s">
        <v>76</v>
      </c>
      <c r="D725" s="3">
        <v>1971</v>
      </c>
      <c r="E725" s="28">
        <v>0.697</v>
      </c>
      <c r="F725" s="29">
        <v>10.7</v>
      </c>
    </row>
    <row r="726" spans="2:6" s="3" customFormat="1" ht="0.75" customHeight="1">
      <c r="B726" s="3">
        <v>174</v>
      </c>
      <c r="C726" s="23" t="s">
        <v>273</v>
      </c>
      <c r="D726" s="3">
        <v>1971</v>
      </c>
      <c r="E726" s="28">
        <v>2.303</v>
      </c>
      <c r="F726" s="29">
        <v>70.1</v>
      </c>
    </row>
    <row r="727" spans="2:6" s="3" customFormat="1" ht="0.75" customHeight="1">
      <c r="B727" s="3">
        <v>12</v>
      </c>
      <c r="C727" s="23" t="s">
        <v>174</v>
      </c>
      <c r="D727" s="3">
        <v>1973</v>
      </c>
      <c r="E727" s="28">
        <v>0.28</v>
      </c>
      <c r="F727" s="29">
        <v>4.8</v>
      </c>
    </row>
    <row r="728" spans="2:6" s="3" customFormat="1" ht="0.75" customHeight="1">
      <c r="B728" s="3">
        <v>64</v>
      </c>
      <c r="C728" s="23" t="s">
        <v>7</v>
      </c>
      <c r="D728" s="3">
        <v>1973</v>
      </c>
      <c r="E728" s="28">
        <v>82.079</v>
      </c>
      <c r="F728" s="29">
        <v>1450</v>
      </c>
    </row>
    <row r="729" spans="2:6" s="3" customFormat="1" ht="0.75" customHeight="1">
      <c r="B729" s="3">
        <v>14</v>
      </c>
      <c r="C729" s="23" t="s">
        <v>107</v>
      </c>
      <c r="D729" s="3">
        <v>1974</v>
      </c>
      <c r="E729" s="28">
        <v>127.567</v>
      </c>
      <c r="F729" s="29">
        <v>144.5</v>
      </c>
    </row>
    <row r="730" spans="2:6" s="3" customFormat="1" ht="0.75" customHeight="1">
      <c r="B730" s="3">
        <v>67</v>
      </c>
      <c r="C730" s="23" t="s">
        <v>10</v>
      </c>
      <c r="D730" s="3">
        <v>1974</v>
      </c>
      <c r="E730" s="28">
        <v>0.096</v>
      </c>
      <c r="F730" s="29">
        <v>0.284</v>
      </c>
    </row>
    <row r="731" spans="2:6" s="3" customFormat="1" ht="0.75" customHeight="1">
      <c r="B731" s="3">
        <v>70</v>
      </c>
      <c r="C731" s="23" t="s">
        <v>12</v>
      </c>
      <c r="D731" s="3">
        <v>1974</v>
      </c>
      <c r="E731" s="28">
        <v>1.206</v>
      </c>
      <c r="F731" s="29">
        <v>1</v>
      </c>
    </row>
    <row r="732" spans="2:6" s="3" customFormat="1" ht="0.75" customHeight="1">
      <c r="B732" s="3">
        <v>32</v>
      </c>
      <c r="C732" s="23" t="s">
        <v>193</v>
      </c>
      <c r="D732" s="3">
        <v>1975</v>
      </c>
      <c r="E732" s="28">
        <v>0.4</v>
      </c>
      <c r="F732" s="29">
        <v>0.44</v>
      </c>
    </row>
    <row r="733" spans="2:6" s="3" customFormat="1" ht="0.75" customHeight="1">
      <c r="B733" s="3">
        <v>38</v>
      </c>
      <c r="C733" s="23" t="s">
        <v>199</v>
      </c>
      <c r="D733" s="3">
        <v>1975</v>
      </c>
      <c r="E733" s="28">
        <v>0.546</v>
      </c>
      <c r="F733" s="29">
        <v>0.37</v>
      </c>
    </row>
    <row r="734" spans="2:6" s="3" customFormat="1" ht="0.75" customHeight="1">
      <c r="B734" s="3">
        <v>117</v>
      </c>
      <c r="C734" s="23" t="s">
        <v>59</v>
      </c>
      <c r="D734" s="3">
        <v>1975</v>
      </c>
      <c r="E734" s="28">
        <v>18.641</v>
      </c>
      <c r="F734" s="29">
        <v>12.2</v>
      </c>
    </row>
    <row r="735" spans="2:6" s="3" customFormat="1" ht="0.75" customHeight="1">
      <c r="B735" s="3">
        <v>131</v>
      </c>
      <c r="C735" s="23" t="s">
        <v>97</v>
      </c>
      <c r="D735" s="3">
        <v>1975</v>
      </c>
      <c r="E735" s="28">
        <v>4.6</v>
      </c>
      <c r="F735" s="29">
        <v>10.2</v>
      </c>
    </row>
    <row r="736" spans="2:6" s="3" customFormat="1" ht="0.75" customHeight="1">
      <c r="B736" s="3">
        <v>146</v>
      </c>
      <c r="C736" s="23" t="s">
        <v>85</v>
      </c>
      <c r="D736" s="3">
        <v>1975</v>
      </c>
      <c r="E736" s="28">
        <v>0.15</v>
      </c>
      <c r="F736" s="29">
        <v>0.138</v>
      </c>
    </row>
    <row r="737" spans="2:6" s="3" customFormat="1" ht="0.75" customHeight="1">
      <c r="B737" s="3">
        <v>160</v>
      </c>
      <c r="C737" s="23" t="s">
        <v>259</v>
      </c>
      <c r="D737" s="3">
        <v>1975</v>
      </c>
      <c r="E737" s="28">
        <v>0.428</v>
      </c>
      <c r="F737" s="29">
        <v>1.3</v>
      </c>
    </row>
    <row r="738" spans="2:6" s="3" customFormat="1" ht="0.75" customHeight="1">
      <c r="B738" s="3">
        <v>5</v>
      </c>
      <c r="C738" s="23" t="s">
        <v>167</v>
      </c>
      <c r="D738" s="3">
        <v>1976</v>
      </c>
      <c r="E738" s="28">
        <v>10.865</v>
      </c>
      <c r="F738" s="29">
        <v>7.4</v>
      </c>
    </row>
    <row r="739" spans="2:6" s="3" customFormat="1" ht="0.75" customHeight="1">
      <c r="B739" s="3">
        <v>144</v>
      </c>
      <c r="C739" s="23" t="s">
        <v>83</v>
      </c>
      <c r="D739" s="3">
        <v>1976</v>
      </c>
      <c r="E739" s="28">
        <v>0.225</v>
      </c>
      <c r="F739" s="29">
        <v>0.415</v>
      </c>
    </row>
    <row r="740" spans="2:6" s="3" customFormat="1" ht="0.75" customHeight="1">
      <c r="B740" s="3">
        <v>149</v>
      </c>
      <c r="C740" s="23" t="s">
        <v>88</v>
      </c>
      <c r="D740" s="3">
        <v>1976</v>
      </c>
      <c r="E740" s="28">
        <v>0.079</v>
      </c>
      <c r="F740" s="29">
        <v>0.43</v>
      </c>
    </row>
    <row r="741" spans="2:6" s="3" customFormat="1" ht="0.75" customHeight="1">
      <c r="B741" s="3">
        <v>48</v>
      </c>
      <c r="C741" s="23" t="s">
        <v>208</v>
      </c>
      <c r="D741" s="3">
        <v>1977</v>
      </c>
      <c r="E741" s="28">
        <v>0.441</v>
      </c>
      <c r="F741" s="29">
        <v>0.5</v>
      </c>
    </row>
    <row r="742" spans="2:6" s="3" customFormat="1" ht="0.75" customHeight="1">
      <c r="B742" s="3">
        <v>181</v>
      </c>
      <c r="C742" s="23" t="s">
        <v>280</v>
      </c>
      <c r="D742" s="3">
        <v>1977</v>
      </c>
      <c r="E742" s="28">
        <v>76.236</v>
      </c>
      <c r="F742" s="29">
        <v>97</v>
      </c>
    </row>
    <row r="743" spans="2:6" s="3" customFormat="1" ht="0.75" customHeight="1">
      <c r="B743" s="3">
        <v>49</v>
      </c>
      <c r="C743" s="23" t="s">
        <v>209</v>
      </c>
      <c r="D743" s="3">
        <v>1978</v>
      </c>
      <c r="E743" s="28">
        <v>0.066</v>
      </c>
      <c r="F743" s="29">
        <v>0.2</v>
      </c>
    </row>
    <row r="744" spans="2:6" s="3" customFormat="1" ht="0.75" customHeight="1">
      <c r="B744" s="3">
        <v>154</v>
      </c>
      <c r="C744" s="23" t="s">
        <v>253</v>
      </c>
      <c r="D744" s="3">
        <v>1978</v>
      </c>
      <c r="E744" s="28">
        <v>0.441</v>
      </c>
      <c r="F744" s="29">
        <v>1</v>
      </c>
    </row>
    <row r="745" spans="2:6" s="3" customFormat="1" ht="0.75" customHeight="1">
      <c r="B745" s="3">
        <v>142</v>
      </c>
      <c r="C745" s="23" t="s">
        <v>81</v>
      </c>
      <c r="D745" s="3">
        <v>1979</v>
      </c>
      <c r="E745" s="28">
        <v>0.152</v>
      </c>
      <c r="F745" s="29">
        <v>0.64</v>
      </c>
    </row>
    <row r="746" spans="2:6" s="3" customFormat="1" ht="0.75" customHeight="1">
      <c r="B746" s="3">
        <v>143</v>
      </c>
      <c r="C746" s="23" t="s">
        <v>82</v>
      </c>
      <c r="D746" s="3">
        <v>1980</v>
      </c>
      <c r="E746" s="28">
        <v>0.12</v>
      </c>
      <c r="F746" s="29">
        <v>0.24</v>
      </c>
    </row>
    <row r="747" spans="2:6" s="3" customFormat="1" ht="0.75" customHeight="1">
      <c r="B747" s="3">
        <v>185</v>
      </c>
      <c r="C747" s="23" t="s">
        <v>93</v>
      </c>
      <c r="D747" s="3">
        <v>1980</v>
      </c>
      <c r="E747" s="28">
        <v>11.044</v>
      </c>
      <c r="F747" s="29">
        <v>18.1</v>
      </c>
    </row>
    <row r="748" spans="2:6" s="3" customFormat="1" ht="0.75" customHeight="1">
      <c r="B748" s="3">
        <v>6</v>
      </c>
      <c r="C748" s="23" t="s">
        <v>168</v>
      </c>
      <c r="D748" s="3">
        <v>1981</v>
      </c>
      <c r="E748" s="28">
        <v>0.064</v>
      </c>
      <c r="F748" s="29">
        <v>0.45</v>
      </c>
    </row>
    <row r="749" spans="2:6" s="3" customFormat="1" ht="0.75" customHeight="1">
      <c r="B749" s="3">
        <v>18</v>
      </c>
      <c r="C749" s="23" t="s">
        <v>179</v>
      </c>
      <c r="D749" s="3">
        <v>1981</v>
      </c>
      <c r="E749" s="28">
        <v>0.23</v>
      </c>
      <c r="F749" s="29">
        <v>0.575</v>
      </c>
    </row>
    <row r="750" spans="2:6" s="3" customFormat="1" ht="0.75" customHeight="1">
      <c r="B750" s="3">
        <v>179</v>
      </c>
      <c r="C750" s="23" t="s">
        <v>278</v>
      </c>
      <c r="D750" s="3">
        <v>1981</v>
      </c>
      <c r="E750" s="28">
        <v>0.185</v>
      </c>
      <c r="F750" s="29">
        <v>0.21</v>
      </c>
    </row>
    <row r="751" spans="2:6" s="3" customFormat="1" ht="0.75" customHeight="1">
      <c r="B751" s="3">
        <v>141</v>
      </c>
      <c r="C751" s="23" t="s">
        <v>80</v>
      </c>
      <c r="D751" s="3">
        <v>1983</v>
      </c>
      <c r="E751" s="28">
        <v>0.042</v>
      </c>
      <c r="F751" s="29">
        <v>0.22</v>
      </c>
    </row>
    <row r="752" spans="2:6" s="3" customFormat="1" ht="0.75" customHeight="1">
      <c r="B752" s="3">
        <v>25</v>
      </c>
      <c r="C752" s="23" t="s">
        <v>186</v>
      </c>
      <c r="D752" s="3">
        <v>1984</v>
      </c>
      <c r="E752" s="28">
        <v>0.315</v>
      </c>
      <c r="F752" s="29">
        <v>4.6</v>
      </c>
    </row>
    <row r="753" spans="2:6" s="3" customFormat="1" ht="0.75" customHeight="1">
      <c r="B753" s="3">
        <v>98</v>
      </c>
      <c r="C753" s="23" t="s">
        <v>40</v>
      </c>
      <c r="D753" s="3">
        <v>1990</v>
      </c>
      <c r="E753" s="28">
        <v>0.032</v>
      </c>
      <c r="F753" s="29">
        <v>0.63</v>
      </c>
    </row>
    <row r="754" spans="2:6" s="3" customFormat="1" ht="0.75" customHeight="1">
      <c r="B754" s="3">
        <v>119</v>
      </c>
      <c r="C754" s="23" t="s">
        <v>60</v>
      </c>
      <c r="D754" s="3">
        <v>1990</v>
      </c>
      <c r="E754" s="28">
        <v>1.622</v>
      </c>
      <c r="F754" s="29">
        <v>5.8</v>
      </c>
    </row>
    <row r="755" spans="2:6" s="3" customFormat="1" ht="0.75" customHeight="1">
      <c r="B755" s="3">
        <v>56</v>
      </c>
      <c r="C755" s="23" t="s">
        <v>215</v>
      </c>
      <c r="D755" s="3">
        <v>1991</v>
      </c>
      <c r="E755" s="28">
        <v>1.421</v>
      </c>
      <c r="F755" s="29">
        <v>12.3</v>
      </c>
    </row>
    <row r="756" spans="2:6" s="3" customFormat="1" ht="0.75" customHeight="1">
      <c r="B756" s="3">
        <v>88</v>
      </c>
      <c r="C756" s="23" t="s">
        <v>30</v>
      </c>
      <c r="D756" s="3">
        <v>1991</v>
      </c>
      <c r="E756" s="28">
        <v>21.234</v>
      </c>
      <c r="F756" s="29">
        <v>21.5</v>
      </c>
    </row>
    <row r="757" spans="2:6" s="3" customFormat="1" ht="0.75" customHeight="1">
      <c r="B757" s="3">
        <v>89</v>
      </c>
      <c r="C757" s="23" t="s">
        <v>31</v>
      </c>
      <c r="D757" s="3">
        <v>1991</v>
      </c>
      <c r="E757" s="28">
        <v>46.417</v>
      </c>
      <c r="F757" s="29">
        <v>591</v>
      </c>
    </row>
    <row r="758" spans="2:6" s="3" customFormat="1" ht="0.75" customHeight="1">
      <c r="B758" s="3">
        <v>93</v>
      </c>
      <c r="C758" s="23" t="s">
        <v>35</v>
      </c>
      <c r="D758" s="3">
        <v>1991</v>
      </c>
      <c r="E758" s="28">
        <v>2.385</v>
      </c>
      <c r="F758" s="29">
        <v>14.7</v>
      </c>
    </row>
    <row r="759" spans="2:6" s="3" customFormat="1" ht="0.75" customHeight="1">
      <c r="B759" s="3">
        <v>99</v>
      </c>
      <c r="C759" s="23" t="s">
        <v>41</v>
      </c>
      <c r="D759" s="3">
        <v>1991</v>
      </c>
      <c r="E759" s="28">
        <v>3.6</v>
      </c>
      <c r="F759" s="29">
        <v>13.3</v>
      </c>
    </row>
    <row r="760" spans="2:6" s="3" customFormat="1" ht="0.75" customHeight="1">
      <c r="B760" s="3">
        <v>108</v>
      </c>
      <c r="C760" s="23" t="s">
        <v>50</v>
      </c>
      <c r="D760" s="3">
        <v>1991</v>
      </c>
      <c r="E760" s="28">
        <v>0.063</v>
      </c>
      <c r="F760" s="29">
        <v>0.094</v>
      </c>
    </row>
    <row r="761" spans="2:6" s="3" customFormat="1" ht="0.75" customHeight="1">
      <c r="B761" s="3">
        <v>112</v>
      </c>
      <c r="C761" s="23" t="s">
        <v>54</v>
      </c>
      <c r="D761" s="3">
        <v>1991</v>
      </c>
      <c r="E761" s="28">
        <v>0.13</v>
      </c>
      <c r="F761" s="29">
        <v>0.205</v>
      </c>
    </row>
    <row r="762" spans="2:6" s="3" customFormat="1" ht="0.75" customHeight="1">
      <c r="B762" s="3">
        <v>8</v>
      </c>
      <c r="C762" s="23" t="s">
        <v>170</v>
      </c>
      <c r="D762" s="3">
        <v>1992</v>
      </c>
      <c r="E762" s="28">
        <v>3.422</v>
      </c>
      <c r="F762" s="29">
        <v>9.1</v>
      </c>
    </row>
    <row r="763" spans="2:6" s="3" customFormat="1" ht="0.75" customHeight="1">
      <c r="B763" s="3">
        <v>11</v>
      </c>
      <c r="C763" s="23" t="s">
        <v>173</v>
      </c>
      <c r="D763" s="3">
        <v>1992</v>
      </c>
      <c r="E763" s="28">
        <v>7.856</v>
      </c>
      <c r="F763" s="29">
        <v>11.5</v>
      </c>
    </row>
    <row r="764" spans="2:6" s="3" customFormat="1" ht="0.75" customHeight="1">
      <c r="B764" s="3">
        <v>22</v>
      </c>
      <c r="C764" s="23" t="s">
        <v>183</v>
      </c>
      <c r="D764" s="3">
        <v>1992</v>
      </c>
      <c r="E764" s="28">
        <v>3.366</v>
      </c>
      <c r="F764" s="29">
        <v>1</v>
      </c>
    </row>
    <row r="765" spans="2:6" s="3" customFormat="1" ht="0.75" customHeight="1">
      <c r="B765" s="3">
        <v>43</v>
      </c>
      <c r="C765" s="23" t="s">
        <v>203</v>
      </c>
      <c r="D765" s="3">
        <v>1992</v>
      </c>
      <c r="E765" s="28">
        <v>4.672</v>
      </c>
      <c r="F765" s="29">
        <v>20.1</v>
      </c>
    </row>
    <row r="766" spans="2:6" s="3" customFormat="1" ht="0.75" customHeight="1">
      <c r="B766" s="3">
        <v>63</v>
      </c>
      <c r="C766" s="23" t="s">
        <v>6</v>
      </c>
      <c r="D766" s="3">
        <v>1992</v>
      </c>
      <c r="E766" s="28">
        <v>5.109</v>
      </c>
      <c r="F766" s="29">
        <v>6.2</v>
      </c>
    </row>
    <row r="767" spans="2:6" s="3" customFormat="1" ht="0.75" customHeight="1">
      <c r="B767" s="3">
        <v>86</v>
      </c>
      <c r="C767" s="23" t="s">
        <v>28</v>
      </c>
      <c r="D767" s="3">
        <v>1992</v>
      </c>
      <c r="E767" s="28">
        <v>16.847</v>
      </c>
      <c r="F767" s="29">
        <v>46.9</v>
      </c>
    </row>
    <row r="768" spans="2:6" s="3" customFormat="1" ht="0.75" customHeight="1">
      <c r="B768" s="3">
        <v>91</v>
      </c>
      <c r="C768" s="23" t="s">
        <v>33</v>
      </c>
      <c r="D768" s="3">
        <v>1992</v>
      </c>
      <c r="E768" s="28">
        <v>4.522</v>
      </c>
      <c r="F768" s="29">
        <v>5.4</v>
      </c>
    </row>
    <row r="769" spans="2:6" s="3" customFormat="1" ht="0.75" customHeight="1">
      <c r="B769" s="3">
        <v>113</v>
      </c>
      <c r="C769" s="23" t="s">
        <v>55</v>
      </c>
      <c r="D769" s="3">
        <v>1992</v>
      </c>
      <c r="E769" s="28">
        <v>4.458</v>
      </c>
      <c r="F769" s="29">
        <v>10.4</v>
      </c>
    </row>
    <row r="770" spans="2:6" s="3" customFormat="1" ht="0.75" customHeight="1">
      <c r="B770" s="3">
        <v>145</v>
      </c>
      <c r="C770" s="23" t="s">
        <v>84</v>
      </c>
      <c r="D770" s="3">
        <v>1992</v>
      </c>
      <c r="E770" s="28">
        <v>0.025</v>
      </c>
      <c r="F770" s="29">
        <v>0.38</v>
      </c>
    </row>
    <row r="771" spans="2:6" s="3" customFormat="1" ht="0.75" customHeight="1">
      <c r="B771" s="3">
        <v>153</v>
      </c>
      <c r="C771" s="23" t="s">
        <v>252</v>
      </c>
      <c r="D771" s="3">
        <v>1992</v>
      </c>
      <c r="E771" s="28">
        <v>1.972</v>
      </c>
      <c r="F771" s="29">
        <v>22.6</v>
      </c>
    </row>
    <row r="772" spans="2:6" s="3" customFormat="1" ht="0.75" customHeight="1">
      <c r="B772" s="3">
        <v>164</v>
      </c>
      <c r="C772" s="23" t="s">
        <v>263</v>
      </c>
      <c r="D772" s="3">
        <v>1992</v>
      </c>
      <c r="E772" s="28">
        <v>6.02</v>
      </c>
      <c r="F772" s="29">
        <v>6.4</v>
      </c>
    </row>
    <row r="773" spans="2:6" s="3" customFormat="1" ht="0.75" customHeight="1">
      <c r="B773" s="3">
        <v>171</v>
      </c>
      <c r="C773" s="23" t="s">
        <v>270</v>
      </c>
      <c r="D773" s="3">
        <v>1992</v>
      </c>
      <c r="E773" s="28">
        <v>4.298</v>
      </c>
      <c r="F773" s="29">
        <v>11.5</v>
      </c>
    </row>
    <row r="774" spans="2:6" s="3" customFormat="1" ht="0.75" customHeight="1">
      <c r="B774" s="3">
        <v>178</v>
      </c>
      <c r="C774" s="23" t="s">
        <v>277</v>
      </c>
      <c r="D774" s="3">
        <v>1992</v>
      </c>
      <c r="E774" s="28">
        <v>23.784</v>
      </c>
      <c r="F774" s="29">
        <v>54.7</v>
      </c>
    </row>
    <row r="775" spans="2:6" s="3" customFormat="1" ht="0.75" customHeight="1">
      <c r="B775" s="3">
        <v>4</v>
      </c>
      <c r="C775" s="23" t="s">
        <v>166</v>
      </c>
      <c r="D775" s="3">
        <v>1993</v>
      </c>
      <c r="E775" s="28">
        <v>0.065</v>
      </c>
      <c r="F775" s="29">
        <v>1.01</v>
      </c>
    </row>
    <row r="776" spans="2:6" s="3" customFormat="1" ht="0.75" customHeight="1">
      <c r="B776" s="3">
        <v>46</v>
      </c>
      <c r="C776" s="23" t="s">
        <v>206</v>
      </c>
      <c r="D776" s="3">
        <v>1993</v>
      </c>
      <c r="E776" s="28">
        <v>10.286</v>
      </c>
      <c r="F776" s="29">
        <v>106.2</v>
      </c>
    </row>
    <row r="777" spans="2:6" s="3" customFormat="1" ht="0.75" customHeight="1">
      <c r="B777" s="3">
        <v>55</v>
      </c>
      <c r="C777" s="23" t="s">
        <v>214</v>
      </c>
      <c r="D777" s="3">
        <v>1993</v>
      </c>
      <c r="E777" s="28">
        <v>3.842</v>
      </c>
      <c r="F777" s="29">
        <v>2</v>
      </c>
    </row>
    <row r="778" spans="2:6" s="3" customFormat="1" ht="0.75" customHeight="1">
      <c r="B778" s="3">
        <v>101</v>
      </c>
      <c r="C778" s="23" t="s">
        <v>43</v>
      </c>
      <c r="D778" s="3">
        <v>1993</v>
      </c>
      <c r="E778" s="28">
        <v>2.009</v>
      </c>
      <c r="F778" s="29">
        <v>1.9</v>
      </c>
    </row>
    <row r="779" spans="2:6" s="3" customFormat="1" ht="0.75" customHeight="1">
      <c r="B779" s="3">
        <v>114</v>
      </c>
      <c r="C779" s="23" t="s">
        <v>56</v>
      </c>
      <c r="D779" s="3">
        <v>1993</v>
      </c>
      <c r="E779" s="28">
        <v>0.032</v>
      </c>
      <c r="F779" s="29">
        <v>0.788</v>
      </c>
    </row>
    <row r="780" spans="2:6" s="3" customFormat="1" ht="0.75" customHeight="1">
      <c r="B780" s="3">
        <v>152</v>
      </c>
      <c r="C780" s="23" t="s">
        <v>251</v>
      </c>
      <c r="D780" s="3">
        <v>1993</v>
      </c>
      <c r="E780" s="28">
        <v>5.393</v>
      </c>
      <c r="F780" s="29">
        <v>39</v>
      </c>
    </row>
    <row r="781" spans="2:6" s="3" customFormat="1" ht="0.75" customHeight="1">
      <c r="B781" s="3">
        <v>129</v>
      </c>
      <c r="C781" s="23" t="s">
        <v>69</v>
      </c>
      <c r="D781" s="3">
        <v>1994</v>
      </c>
      <c r="E781" s="28">
        <v>0.018</v>
      </c>
      <c r="F781" s="29">
        <v>0.081</v>
      </c>
    </row>
    <row r="782" spans="3:6" s="3" customFormat="1" ht="0.75" customHeight="1">
      <c r="C782" s="5" t="s">
        <v>151</v>
      </c>
      <c r="D782" s="6">
        <f>COUNT(D597:D781)</f>
        <v>185</v>
      </c>
      <c r="E782" s="6">
        <f>COUNT(E597:E781)</f>
        <v>185</v>
      </c>
      <c r="F782" s="6">
        <f>COUNT(F597:F781)</f>
        <v>185</v>
      </c>
    </row>
    <row r="783" spans="3:6" s="3" customFormat="1" ht="0.75" customHeight="1">
      <c r="C783" s="5" t="s">
        <v>152</v>
      </c>
      <c r="D783" s="6"/>
      <c r="E783" s="38">
        <f>SUM(E597:E781)</f>
        <v>5863.3004</v>
      </c>
      <c r="F783" s="39">
        <f>SUM(F597:F781)</f>
        <v>32104.44</v>
      </c>
    </row>
    <row r="784" spans="3:6" s="3" customFormat="1" ht="0.75" customHeight="1">
      <c r="C784" s="5" t="s">
        <v>155</v>
      </c>
      <c r="D784" s="40">
        <f>AVERAGE(D597:D781)</f>
        <v>1963.0378378378377</v>
      </c>
      <c r="E784" s="41">
        <f>AVERAGE(E597:E781)</f>
        <v>31.693515675675677</v>
      </c>
      <c r="F784" s="39">
        <f>AVERAGE(F597:F781)</f>
        <v>173.53751351351352</v>
      </c>
    </row>
    <row r="785" spans="3:6" s="3" customFormat="1" ht="0.75" customHeight="1">
      <c r="C785" s="5" t="s">
        <v>156</v>
      </c>
      <c r="D785" s="6">
        <f>MEDIAN(D597:D781)</f>
        <v>1960</v>
      </c>
      <c r="E785" s="6">
        <f>MEDIAN(E597:E781)</f>
        <v>5.862</v>
      </c>
      <c r="F785" s="39">
        <f>MEDIAN(F597:F781)</f>
        <v>16.5</v>
      </c>
    </row>
    <row r="786" spans="3:6" s="3" customFormat="1" ht="0.75" customHeight="1">
      <c r="C786" s="5" t="s">
        <v>157</v>
      </c>
      <c r="D786" s="6">
        <f>MODE(D597:D781)</f>
        <v>1945</v>
      </c>
      <c r="E786" s="6">
        <f>MODE(E597:E781)</f>
        <v>0.225</v>
      </c>
      <c r="F786" s="39">
        <f>MODE(F597:F781)</f>
        <v>1</v>
      </c>
    </row>
    <row r="787" spans="3:6" s="3" customFormat="1" ht="0.75" customHeight="1">
      <c r="C787" s="5" t="s">
        <v>158</v>
      </c>
      <c r="D787" s="32">
        <f>STDEV(D597:D781)</f>
        <v>16.504731721914865</v>
      </c>
      <c r="E787" s="32">
        <f>STDEV(E597:E781)</f>
        <v>119.73050007622113</v>
      </c>
      <c r="F787" s="39">
        <f>STDEV(F597:F781)</f>
        <v>633.7023327323697</v>
      </c>
    </row>
    <row r="788" spans="3:5" s="3" customFormat="1" ht="0.75" customHeight="1">
      <c r="C788" s="23"/>
      <c r="E788" s="28"/>
    </row>
    <row r="789" spans="3:5" s="3" customFormat="1" ht="0.75" customHeight="1">
      <c r="C789" s="23"/>
      <c r="E789" s="28"/>
    </row>
    <row r="790" spans="3:12" s="3" customFormat="1" ht="0.75" customHeight="1">
      <c r="C790" s="23"/>
      <c r="E790" s="28"/>
      <c r="L790" s="27" t="s">
        <v>116</v>
      </c>
    </row>
    <row r="791" spans="3:13" s="3" customFormat="1" ht="0.75" customHeight="1">
      <c r="C791" s="23"/>
      <c r="E791" s="42" t="s">
        <v>118</v>
      </c>
      <c r="F791" s="3" t="s">
        <v>120</v>
      </c>
      <c r="H791" s="25" t="s">
        <v>94</v>
      </c>
      <c r="I791" s="25" t="s">
        <v>95</v>
      </c>
      <c r="L791" s="25" t="s">
        <v>94</v>
      </c>
      <c r="M791" s="25" t="s">
        <v>95</v>
      </c>
    </row>
    <row r="792" spans="2:13" s="3" customFormat="1" ht="0.75" customHeight="1">
      <c r="B792" s="3">
        <v>7</v>
      </c>
      <c r="C792" s="23" t="s">
        <v>169</v>
      </c>
      <c r="D792" s="3">
        <v>1945</v>
      </c>
      <c r="E792" s="29">
        <v>278.5</v>
      </c>
      <c r="F792" s="29">
        <f>E792</f>
        <v>278.5</v>
      </c>
      <c r="G792" s="25">
        <v>1945</v>
      </c>
      <c r="H792" s="29">
        <f>AVERAGE(($E$792:E841))</f>
        <v>425.6605</v>
      </c>
      <c r="I792" s="29">
        <f>MEDIAN($E$792:E841)</f>
        <v>109.5</v>
      </c>
      <c r="J792" s="28"/>
      <c r="K792" s="3">
        <v>1945</v>
      </c>
      <c r="L792" s="29">
        <f>AVERAGE(E792:E841)</f>
        <v>425.6605</v>
      </c>
      <c r="M792" s="29">
        <f>MEDIAN(E792:E841)</f>
        <v>109.5</v>
      </c>
    </row>
    <row r="793" spans="2:13" s="3" customFormat="1" ht="0.75" customHeight="1">
      <c r="B793" s="3">
        <v>9</v>
      </c>
      <c r="C793" s="23" t="s">
        <v>171</v>
      </c>
      <c r="D793" s="3">
        <v>1945</v>
      </c>
      <c r="E793" s="29">
        <v>405.4</v>
      </c>
      <c r="F793" s="29">
        <f>F792+E793</f>
        <v>683.9</v>
      </c>
      <c r="G793" s="25">
        <v>1946</v>
      </c>
      <c r="H793" s="29">
        <f>AVERAGE($E$792:E845)</f>
        <v>405.45972222222224</v>
      </c>
      <c r="I793" s="29">
        <f>MEDIAN($E$792:E845)</f>
        <v>109.5</v>
      </c>
      <c r="J793" s="28"/>
      <c r="K793" s="3">
        <v>1946</v>
      </c>
      <c r="L793" s="29">
        <f>AVERAGE(E842:E845)</f>
        <v>152.95</v>
      </c>
      <c r="M793" s="29">
        <f>MEDIAN(E842:E845)</f>
        <v>95.05</v>
      </c>
    </row>
    <row r="794" spans="2:13" s="3" customFormat="1" ht="0.75" customHeight="1">
      <c r="B794" s="3">
        <v>16</v>
      </c>
      <c r="C794" s="23" t="s">
        <v>177</v>
      </c>
      <c r="D794" s="3">
        <v>1945</v>
      </c>
      <c r="E794" s="29">
        <v>49.2</v>
      </c>
      <c r="F794" s="29">
        <f aca="true" t="shared" si="6" ref="F794:F857">F793+E794</f>
        <v>733.1</v>
      </c>
      <c r="G794" s="25">
        <v>1947</v>
      </c>
      <c r="H794" s="29">
        <f>AVERAGE($E$792:E846)</f>
        <v>403.06954545454545</v>
      </c>
      <c r="I794" s="29">
        <f>MEDIAN($E$792:E847)</f>
        <v>109.5</v>
      </c>
      <c r="J794" s="28"/>
      <c r="K794" s="3">
        <v>1947</v>
      </c>
      <c r="L794" s="29">
        <f>AVERAGE(E846:E847)</f>
        <v>155.55</v>
      </c>
      <c r="M794" s="29">
        <f>MEDIAN(E846:E847)</f>
        <v>155.55</v>
      </c>
    </row>
    <row r="795" spans="2:13" s="3" customFormat="1" ht="0.75" customHeight="1">
      <c r="B795" s="3">
        <v>17</v>
      </c>
      <c r="C795" s="23" t="s">
        <v>178</v>
      </c>
      <c r="D795" s="3">
        <v>1945</v>
      </c>
      <c r="E795" s="29">
        <v>197</v>
      </c>
      <c r="F795" s="29">
        <f t="shared" si="6"/>
        <v>930.1</v>
      </c>
      <c r="G795" s="25">
        <v>1948</v>
      </c>
      <c r="H795" s="29">
        <f>AVERAGE($E$792:E848)</f>
        <v>390.40219298245614</v>
      </c>
      <c r="I795" s="29">
        <f>MEDIAN($E$792:E848)</f>
        <v>106.2</v>
      </c>
      <c r="J795" s="28"/>
      <c r="K795" s="3">
        <v>1948</v>
      </c>
      <c r="L795" s="29">
        <f>AVERAGE(E848)</f>
        <v>47</v>
      </c>
      <c r="M795" s="29">
        <f>E848</f>
        <v>47</v>
      </c>
    </row>
    <row r="796" spans="2:13" s="3" customFormat="1" ht="0.75" customHeight="1">
      <c r="B796" s="3">
        <v>21</v>
      </c>
      <c r="C796" s="23" t="s">
        <v>182</v>
      </c>
      <c r="D796" s="3">
        <v>1945</v>
      </c>
      <c r="E796" s="29">
        <v>20</v>
      </c>
      <c r="F796" s="29">
        <f t="shared" si="6"/>
        <v>950.1</v>
      </c>
      <c r="G796" s="25">
        <v>1949</v>
      </c>
      <c r="H796" s="29">
        <f>AVERAGE($E$792:E849)</f>
        <v>385.05215517241373</v>
      </c>
      <c r="I796" s="29">
        <f>MEDIAN($E$792:E849)</f>
        <v>103.95</v>
      </c>
      <c r="J796" s="28"/>
      <c r="K796" s="3">
        <v>1949</v>
      </c>
      <c r="L796" s="29">
        <f>E849</f>
        <v>80.1</v>
      </c>
      <c r="M796" s="29">
        <f>E849</f>
        <v>80.1</v>
      </c>
    </row>
    <row r="797" spans="2:13" s="3" customFormat="1" ht="0.75" customHeight="1">
      <c r="B797" s="3">
        <v>24</v>
      </c>
      <c r="C797" s="23" t="s">
        <v>185</v>
      </c>
      <c r="D797" s="3">
        <v>1945</v>
      </c>
      <c r="E797" s="29">
        <v>976.8</v>
      </c>
      <c r="F797" s="29">
        <f t="shared" si="6"/>
        <v>1926.9</v>
      </c>
      <c r="G797" s="25">
        <v>1950</v>
      </c>
      <c r="H797" s="29">
        <f>AVERAGE($E$792:E850)</f>
        <v>390.5766949152542</v>
      </c>
      <c r="I797" s="29">
        <f>MEDIAN($E$792:E850)</f>
        <v>106.2</v>
      </c>
      <c r="J797" s="28"/>
      <c r="K797" s="3">
        <v>1950</v>
      </c>
      <c r="L797" s="29">
        <f>E850</f>
        <v>711</v>
      </c>
      <c r="M797" s="29">
        <f>E850</f>
        <v>711</v>
      </c>
    </row>
    <row r="798" spans="2:13" s="3" customFormat="1" ht="0.75" customHeight="1">
      <c r="B798" s="3">
        <v>31</v>
      </c>
      <c r="C798" s="23" t="s">
        <v>192</v>
      </c>
      <c r="D798" s="3">
        <v>1945</v>
      </c>
      <c r="E798" s="29">
        <v>694</v>
      </c>
      <c r="F798" s="29">
        <f t="shared" si="6"/>
        <v>2620.9</v>
      </c>
      <c r="G798" s="25">
        <v>1951</v>
      </c>
      <c r="H798" s="29">
        <v>390.5766949152542</v>
      </c>
      <c r="I798" s="29">
        <v>106.2</v>
      </c>
      <c r="J798" s="28"/>
      <c r="K798" s="3">
        <v>1951</v>
      </c>
      <c r="L798" s="29"/>
      <c r="M798" s="29"/>
    </row>
    <row r="799" spans="2:13" s="3" customFormat="1" ht="0.75" customHeight="1">
      <c r="B799" s="3">
        <v>35</v>
      </c>
      <c r="C799" s="23" t="s">
        <v>196</v>
      </c>
      <c r="D799" s="3">
        <v>1945</v>
      </c>
      <c r="E799" s="29">
        <v>113.2</v>
      </c>
      <c r="F799" s="29">
        <f t="shared" si="6"/>
        <v>2734.1</v>
      </c>
      <c r="G799" s="25">
        <v>1952</v>
      </c>
      <c r="H799" s="29">
        <v>390.5766949152542</v>
      </c>
      <c r="I799" s="29">
        <v>106.2</v>
      </c>
      <c r="J799" s="28"/>
      <c r="K799" s="3">
        <v>1952</v>
      </c>
      <c r="L799" s="29"/>
      <c r="M799" s="29"/>
    </row>
    <row r="800" spans="2:13" s="3" customFormat="1" ht="0.75" customHeight="1">
      <c r="B800" s="3">
        <v>36</v>
      </c>
      <c r="C800" s="23" t="s">
        <v>197</v>
      </c>
      <c r="D800" s="3">
        <v>1945</v>
      </c>
      <c r="E800" s="29">
        <v>2806.825</v>
      </c>
      <c r="F800" s="29">
        <f t="shared" si="6"/>
        <v>5540.924999999999</v>
      </c>
      <c r="G800" s="25">
        <v>1953</v>
      </c>
      <c r="H800" s="29">
        <v>390.5766949152542</v>
      </c>
      <c r="I800" s="29">
        <v>106.2</v>
      </c>
      <c r="J800" s="28"/>
      <c r="K800" s="3">
        <v>1953</v>
      </c>
      <c r="L800" s="29"/>
      <c r="M800" s="29"/>
    </row>
    <row r="801" spans="2:13" s="3" customFormat="1" ht="0.75" customHeight="1">
      <c r="B801" s="3">
        <v>37</v>
      </c>
      <c r="C801" s="23" t="s">
        <v>198</v>
      </c>
      <c r="D801" s="3">
        <v>1945</v>
      </c>
      <c r="E801" s="29">
        <v>192.5</v>
      </c>
      <c r="F801" s="29">
        <f t="shared" si="6"/>
        <v>5733.424999999999</v>
      </c>
      <c r="G801" s="25">
        <v>1954</v>
      </c>
      <c r="H801" s="29">
        <v>390.5766949152542</v>
      </c>
      <c r="I801" s="29">
        <v>106.2</v>
      </c>
      <c r="J801" s="28"/>
      <c r="K801" s="3">
        <v>1954</v>
      </c>
      <c r="L801" s="29"/>
      <c r="M801" s="29"/>
    </row>
    <row r="802" spans="2:13" s="3" customFormat="1" ht="0.75" customHeight="1">
      <c r="B802" s="3">
        <v>41</v>
      </c>
      <c r="C802" s="23" t="s">
        <v>201</v>
      </c>
      <c r="D802" s="3">
        <v>1945</v>
      </c>
      <c r="E802" s="29">
        <v>18.4</v>
      </c>
      <c r="F802" s="29">
        <f t="shared" si="6"/>
        <v>5751.824999999999</v>
      </c>
      <c r="G802" s="25">
        <v>1955</v>
      </c>
      <c r="H802" s="29">
        <f>AVERAGE($E$792:E867)</f>
        <v>335.78848684210527</v>
      </c>
      <c r="I802" s="29">
        <f>MEDIAN($E$792:E867)</f>
        <v>89.1</v>
      </c>
      <c r="J802" s="28"/>
      <c r="K802" s="3">
        <v>1955</v>
      </c>
      <c r="L802" s="29">
        <f>AVERAGE(E851:E867)</f>
        <v>145.64117647058825</v>
      </c>
      <c r="M802" s="29">
        <f>MEDIAN(E851:E867)</f>
        <v>54.6</v>
      </c>
    </row>
    <row r="803" spans="2:13" s="3" customFormat="1" ht="0.75" customHeight="1">
      <c r="B803" s="3">
        <v>44</v>
      </c>
      <c r="C803" s="23" t="s">
        <v>204</v>
      </c>
      <c r="D803" s="3">
        <v>1945</v>
      </c>
      <c r="E803" s="29">
        <v>14.7</v>
      </c>
      <c r="F803" s="29">
        <f t="shared" si="6"/>
        <v>5766.524999999999</v>
      </c>
      <c r="G803" s="25">
        <v>1956</v>
      </c>
      <c r="H803" s="29">
        <f>AVERAGE($E$792:E870)</f>
        <v>358.5370253164557</v>
      </c>
      <c r="I803" s="29">
        <f>MEDIAN($E$792:E870)</f>
        <v>87.4</v>
      </c>
      <c r="J803" s="28"/>
      <c r="K803" s="3">
        <v>1956</v>
      </c>
      <c r="L803" s="43">
        <f>AVERAGE(E868:E870)</f>
        <v>934.8333333333334</v>
      </c>
      <c r="M803" s="29">
        <f>MEDIAN(E868:E870)</f>
        <v>87.4</v>
      </c>
    </row>
    <row r="804" spans="2:13" s="3" customFormat="1" ht="0.75" customHeight="1">
      <c r="B804" s="3">
        <v>47</v>
      </c>
      <c r="C804" s="23" t="s">
        <v>207</v>
      </c>
      <c r="D804" s="3">
        <v>1945</v>
      </c>
      <c r="E804" s="29">
        <v>112.8</v>
      </c>
      <c r="F804" s="29">
        <f t="shared" si="6"/>
        <v>5879.324999999999</v>
      </c>
      <c r="G804" s="25">
        <v>1957</v>
      </c>
      <c r="H804" s="29">
        <f>AVERAGE($E$792:E872)</f>
        <v>352.38425925925924</v>
      </c>
      <c r="I804" s="29">
        <f>MEDIAN($E$792:E872)</f>
        <v>87.4</v>
      </c>
      <c r="J804" s="28"/>
      <c r="K804" s="3">
        <v>1957</v>
      </c>
      <c r="L804" s="43">
        <f>AVERAGE(E871:E872)</f>
        <v>109.35</v>
      </c>
      <c r="M804" s="29">
        <f>MEDIAN(E871:E872)</f>
        <v>109.35</v>
      </c>
    </row>
    <row r="805" spans="2:13" s="3" customFormat="1" ht="0.75" customHeight="1">
      <c r="B805" s="3">
        <v>50</v>
      </c>
      <c r="C805" s="23" t="s">
        <v>210</v>
      </c>
      <c r="D805" s="3">
        <v>1945</v>
      </c>
      <c r="E805" s="29">
        <v>26.8</v>
      </c>
      <c r="F805" s="29">
        <f t="shared" si="6"/>
        <v>5906.124999999999</v>
      </c>
      <c r="G805" s="25">
        <v>1958</v>
      </c>
      <c r="H805" s="29">
        <f>AVERAGE($E$792:E873)</f>
        <v>348.1661585365853</v>
      </c>
      <c r="I805" s="29">
        <f>MEDIAN($E$792:E873)</f>
        <v>87.2</v>
      </c>
      <c r="J805" s="28"/>
      <c r="K805" s="3">
        <v>1958</v>
      </c>
      <c r="L805" s="43">
        <f>AVERAGE(E873)</f>
        <v>6.5</v>
      </c>
      <c r="M805" s="29">
        <f>E873</f>
        <v>6.5</v>
      </c>
    </row>
    <row r="806" spans="2:13" s="3" customFormat="1" ht="0.75" customHeight="1">
      <c r="B806" s="3">
        <v>51</v>
      </c>
      <c r="C806" s="23" t="s">
        <v>211</v>
      </c>
      <c r="D806" s="3">
        <v>1945</v>
      </c>
      <c r="E806" s="29">
        <v>44.6</v>
      </c>
      <c r="F806" s="29">
        <f t="shared" si="6"/>
        <v>5950.724999999999</v>
      </c>
      <c r="G806" s="25">
        <v>1959</v>
      </c>
      <c r="H806" s="29">
        <v>348.1661585365853</v>
      </c>
      <c r="I806" s="29">
        <v>87.2</v>
      </c>
      <c r="J806" s="28"/>
      <c r="K806" s="3">
        <v>1959</v>
      </c>
      <c r="L806" s="43"/>
      <c r="M806" s="29"/>
    </row>
    <row r="807" spans="2:13" s="3" customFormat="1" ht="0.75" customHeight="1">
      <c r="B807" s="3">
        <v>52</v>
      </c>
      <c r="C807" s="23" t="s">
        <v>212</v>
      </c>
      <c r="D807" s="3">
        <v>1945</v>
      </c>
      <c r="E807" s="29">
        <v>171</v>
      </c>
      <c r="F807" s="29">
        <f t="shared" si="6"/>
        <v>6121.724999999999</v>
      </c>
      <c r="G807" s="25">
        <v>1960</v>
      </c>
      <c r="H807" s="29">
        <f>AVERAGE($E$792:E890)</f>
        <v>291.185101010101</v>
      </c>
      <c r="I807" s="29">
        <f>MEDIAN($E$792:E890)</f>
        <v>47</v>
      </c>
      <c r="J807" s="28"/>
      <c r="K807" s="3">
        <v>1960</v>
      </c>
      <c r="L807" s="43">
        <f>AVERAGE(E874:E890)</f>
        <v>16.335294117647063</v>
      </c>
      <c r="M807" s="29">
        <f>MEDIAN(E874:E890)</f>
        <v>7.6</v>
      </c>
    </row>
    <row r="808" spans="2:13" s="3" customFormat="1" ht="0.75" customHeight="1">
      <c r="B808" s="3">
        <v>53</v>
      </c>
      <c r="C808" s="23" t="s">
        <v>213</v>
      </c>
      <c r="D808" s="3">
        <v>1945</v>
      </c>
      <c r="E808" s="29">
        <v>11.4</v>
      </c>
      <c r="F808" s="29">
        <f t="shared" si="6"/>
        <v>6133.124999999999</v>
      </c>
      <c r="G808" s="25">
        <v>1961</v>
      </c>
      <c r="H808" s="29">
        <f>AVERAGE($E$792:E893)</f>
        <v>282.73946078431374</v>
      </c>
      <c r="I808" s="29">
        <f>MEDIAN($E$792:E894)</f>
        <v>43.2</v>
      </c>
      <c r="J808" s="28"/>
      <c r="K808" s="3">
        <v>1961</v>
      </c>
      <c r="L808" s="43">
        <f>AVERAGE(E891:E894)</f>
        <v>8.8</v>
      </c>
      <c r="M808" s="29">
        <f>MEDIAN(E891:E894)</f>
        <v>4.65</v>
      </c>
    </row>
    <row r="809" spans="2:13" s="3" customFormat="1" ht="0.75" customHeight="1">
      <c r="B809" s="3">
        <v>57</v>
      </c>
      <c r="C809" s="23" t="s">
        <v>0</v>
      </c>
      <c r="D809" s="3">
        <v>1945</v>
      </c>
      <c r="E809" s="29">
        <v>24.2</v>
      </c>
      <c r="F809" s="29">
        <f t="shared" si="6"/>
        <v>6157.324999999999</v>
      </c>
      <c r="G809" s="25">
        <v>1962</v>
      </c>
      <c r="H809" s="29">
        <f>AVERAGE($E$792:E900)</f>
        <v>266.2405963302752</v>
      </c>
      <c r="I809" s="29">
        <f>MEDIAN($E$792:E900)</f>
        <v>37.1</v>
      </c>
      <c r="J809" s="28"/>
      <c r="K809" s="3">
        <v>1962</v>
      </c>
      <c r="L809" s="43">
        <f>AVERAGE(E895:E900)</f>
        <v>26.283333333333335</v>
      </c>
      <c r="M809" s="29">
        <f>MEDIAN(E895:E900)</f>
        <v>12.2</v>
      </c>
    </row>
    <row r="810" spans="2:13" s="3" customFormat="1" ht="0.75" customHeight="1">
      <c r="B810" s="3">
        <v>60</v>
      </c>
      <c r="C810" s="23" t="s">
        <v>3</v>
      </c>
      <c r="D810" s="3">
        <v>1945</v>
      </c>
      <c r="E810" s="29">
        <v>1080</v>
      </c>
      <c r="F810" s="29">
        <f t="shared" si="6"/>
        <v>7237.324999999999</v>
      </c>
      <c r="G810" s="25">
        <v>1963</v>
      </c>
      <c r="H810" s="29">
        <f>AVERAGE($E$792:E902)</f>
        <v>262.05247747747745</v>
      </c>
      <c r="I810" s="29">
        <f>MEDIAN($E$792:E902)</f>
        <v>37.1</v>
      </c>
      <c r="J810" s="28"/>
      <c r="K810" s="3">
        <v>1963</v>
      </c>
      <c r="L810" s="43">
        <f>AVERAGE(E901:E902)</f>
        <v>33.8</v>
      </c>
      <c r="M810" s="29">
        <f>MEDIAN(E901:E902)</f>
        <v>33.8</v>
      </c>
    </row>
    <row r="811" spans="2:13" s="3" customFormat="1" ht="0.75" customHeight="1">
      <c r="B811" s="3">
        <v>66</v>
      </c>
      <c r="C811" s="23" t="s">
        <v>9</v>
      </c>
      <c r="D811" s="3">
        <v>1945</v>
      </c>
      <c r="E811" s="29">
        <v>101.7</v>
      </c>
      <c r="F811" s="29">
        <f t="shared" si="6"/>
        <v>7339.024999999999</v>
      </c>
      <c r="G811" s="25">
        <v>1964</v>
      </c>
      <c r="H811" s="29">
        <f>AVERAGE($E$792:E905)</f>
        <v>255.33355263157895</v>
      </c>
      <c r="I811" s="29">
        <f>MEDIAN($E$792:E905)</f>
        <v>36.75</v>
      </c>
      <c r="J811" s="28"/>
      <c r="K811" s="3">
        <v>1964</v>
      </c>
      <c r="L811" s="43">
        <f>AVERAGE(E903:E905)</f>
        <v>6.733333333333334</v>
      </c>
      <c r="M811" s="29">
        <f>MEDIAN(E903:E905)</f>
        <v>6.9</v>
      </c>
    </row>
    <row r="812" spans="2:13" s="3" customFormat="1" ht="0.75" customHeight="1">
      <c r="B812" s="3">
        <v>68</v>
      </c>
      <c r="C812" s="23" t="s">
        <v>11</v>
      </c>
      <c r="D812" s="3">
        <v>1945</v>
      </c>
      <c r="E812" s="29">
        <v>36.7</v>
      </c>
      <c r="F812" s="29">
        <f t="shared" si="6"/>
        <v>7375.7249999999985</v>
      </c>
      <c r="G812" s="25">
        <v>1965</v>
      </c>
      <c r="H812" s="29">
        <f>AVERAGE($E$792:E908)</f>
        <v>249.36423076923074</v>
      </c>
      <c r="I812" s="29">
        <f>MEDIAN($E$792:E908)</f>
        <v>36.7</v>
      </c>
      <c r="J812" s="28"/>
      <c r="K812" s="3">
        <v>1965</v>
      </c>
      <c r="L812" s="43">
        <f>AVERAGE(E906:E908)</f>
        <v>22.529999999999998</v>
      </c>
      <c r="M812" s="29">
        <f>MEDIAN(E906:E908)</f>
        <v>1.1</v>
      </c>
    </row>
    <row r="813" spans="2:13" s="3" customFormat="1" ht="0.75" customHeight="1">
      <c r="B813" s="3">
        <v>72</v>
      </c>
      <c r="C813" s="23" t="s">
        <v>14</v>
      </c>
      <c r="D813" s="3">
        <v>1945</v>
      </c>
      <c r="E813" s="29">
        <v>6.5</v>
      </c>
      <c r="F813" s="29">
        <f t="shared" si="6"/>
        <v>7382.2249999999985</v>
      </c>
      <c r="G813" s="25">
        <v>1966</v>
      </c>
      <c r="H813" s="29">
        <f>AVERAGE($E$792:E912)</f>
        <v>241.3430991735537</v>
      </c>
      <c r="I813" s="29">
        <f>MEDIAN($E$792:E912)</f>
        <v>30.8</v>
      </c>
      <c r="J813" s="28"/>
      <c r="K813" s="3">
        <v>1966</v>
      </c>
      <c r="L813" s="43">
        <f>AVERAGE(E910:E912)</f>
        <v>8.133333333333333</v>
      </c>
      <c r="M813" s="29">
        <f>MEDIAN(E910:E912)</f>
        <v>4.5</v>
      </c>
    </row>
    <row r="814" spans="2:13" s="3" customFormat="1" ht="0.75" customHeight="1">
      <c r="B814" s="3">
        <v>73</v>
      </c>
      <c r="C814" s="23" t="s">
        <v>15</v>
      </c>
      <c r="D814" s="3">
        <v>1945</v>
      </c>
      <c r="E814" s="29">
        <v>10.8</v>
      </c>
      <c r="F814" s="29">
        <f t="shared" si="6"/>
        <v>7393.024999999999</v>
      </c>
      <c r="G814" s="25">
        <v>1967</v>
      </c>
      <c r="H814" s="29">
        <f>AVERAGE($E$792:E912)</f>
        <v>241.3430991735537</v>
      </c>
      <c r="I814" s="29">
        <f>MEDIAN($E$792:E912)</f>
        <v>30.8</v>
      </c>
      <c r="J814" s="28"/>
      <c r="K814" s="3">
        <v>1967</v>
      </c>
      <c r="L814" s="43"/>
      <c r="M814" s="29"/>
    </row>
    <row r="815" spans="2:13" s="3" customFormat="1" ht="0.75" customHeight="1">
      <c r="B815" s="3">
        <v>76</v>
      </c>
      <c r="C815" s="23" t="s">
        <v>18</v>
      </c>
      <c r="D815" s="3">
        <v>1945</v>
      </c>
      <c r="E815" s="29">
        <v>1410</v>
      </c>
      <c r="F815" s="29">
        <f t="shared" si="6"/>
        <v>8803.024999999998</v>
      </c>
      <c r="G815" s="25">
        <v>1968</v>
      </c>
      <c r="H815" s="29">
        <f>AVERAGE($E$792:E915)</f>
        <v>235.62370967741933</v>
      </c>
      <c r="I815" s="29">
        <f>MEDIAN($E$792:E915)</f>
        <v>26</v>
      </c>
      <c r="J815" s="28"/>
      <c r="K815" s="3">
        <v>1968</v>
      </c>
      <c r="L815" s="43">
        <f>AVERAGE(E913:E915)</f>
        <v>4.941666666666666</v>
      </c>
      <c r="M815" s="29">
        <f>MEDIAN(E913:E915)</f>
        <v>3.6</v>
      </c>
    </row>
    <row r="816" spans="2:13" s="3" customFormat="1" ht="0.75" customHeight="1">
      <c r="B816" s="3">
        <v>78</v>
      </c>
      <c r="C816" s="23" t="s">
        <v>20</v>
      </c>
      <c r="D816" s="3">
        <v>1945</v>
      </c>
      <c r="E816" s="29">
        <v>323.5</v>
      </c>
      <c r="F816" s="29">
        <f t="shared" si="6"/>
        <v>9126.524999999998</v>
      </c>
      <c r="G816" s="25">
        <v>1969</v>
      </c>
      <c r="H816" s="29">
        <v>235.62370967741933</v>
      </c>
      <c r="I816" s="29">
        <v>26</v>
      </c>
      <c r="J816" s="28"/>
      <c r="K816" s="3">
        <v>1969</v>
      </c>
      <c r="L816" s="43"/>
      <c r="M816" s="29"/>
    </row>
    <row r="817" spans="2:13" s="3" customFormat="1" ht="0.75" customHeight="1">
      <c r="B817" s="3">
        <v>79</v>
      </c>
      <c r="C817" s="23" t="s">
        <v>21</v>
      </c>
      <c r="D817" s="3">
        <v>1945</v>
      </c>
      <c r="E817" s="29">
        <v>41.1</v>
      </c>
      <c r="F817" s="29">
        <f t="shared" si="6"/>
        <v>9167.624999999998</v>
      </c>
      <c r="G817" s="25">
        <v>1970</v>
      </c>
      <c r="H817" s="29">
        <f>AVERAGE($E$792:E916)</f>
        <v>233.77631999999997</v>
      </c>
      <c r="I817" s="29">
        <f>MEDIAN($E$792:E916)</f>
        <v>25.2</v>
      </c>
      <c r="J817" s="28"/>
      <c r="K817" s="3">
        <v>1970</v>
      </c>
      <c r="L817" s="43">
        <f>AVERAGE(E916)</f>
        <v>4.7</v>
      </c>
      <c r="M817" s="29">
        <f>MEDIAN(E916)</f>
        <v>4.7</v>
      </c>
    </row>
    <row r="818" spans="2:13" s="3" customFormat="1" ht="0.75" customHeight="1">
      <c r="B818" s="3">
        <v>94</v>
      </c>
      <c r="C818" s="23" t="s">
        <v>36</v>
      </c>
      <c r="D818" s="3">
        <v>1945</v>
      </c>
      <c r="E818" s="29">
        <v>18.3</v>
      </c>
      <c r="F818" s="29">
        <f t="shared" si="6"/>
        <v>9185.924999999997</v>
      </c>
      <c r="G818" s="25">
        <v>1971</v>
      </c>
      <c r="H818" s="29">
        <f>AVERAGE($E$792:E921)</f>
        <v>225.6195384615384</v>
      </c>
      <c r="I818" s="29">
        <f>MEDIAN($E$792:E921)</f>
        <v>25.05</v>
      </c>
      <c r="J818" s="28"/>
      <c r="K818" s="3">
        <v>1971</v>
      </c>
      <c r="L818" s="43">
        <f>AVERAGE(E917:E921)</f>
        <v>21.7</v>
      </c>
      <c r="M818" s="29">
        <f>MEDIAN(E917:E921)</f>
        <v>10.7</v>
      </c>
    </row>
    <row r="819" spans="2:13" s="3" customFormat="1" ht="0.75" customHeight="1">
      <c r="B819" s="3">
        <v>96</v>
      </c>
      <c r="C819" s="23" t="s">
        <v>38</v>
      </c>
      <c r="D819" s="3">
        <v>1945</v>
      </c>
      <c r="E819" s="29">
        <v>2.3</v>
      </c>
      <c r="F819" s="29">
        <f t="shared" si="6"/>
        <v>9188.224999999997</v>
      </c>
      <c r="G819" s="25">
        <v>1972</v>
      </c>
      <c r="H819" s="29">
        <v>225.6195384615384</v>
      </c>
      <c r="I819" s="29">
        <v>25.05</v>
      </c>
      <c r="J819" s="28"/>
      <c r="K819" s="3">
        <v>1972</v>
      </c>
      <c r="L819" s="43"/>
      <c r="M819" s="29"/>
    </row>
    <row r="820" spans="2:13" s="3" customFormat="1" ht="0.75" customHeight="1">
      <c r="B820" s="3">
        <v>100</v>
      </c>
      <c r="C820" s="23" t="s">
        <v>42</v>
      </c>
      <c r="D820" s="3">
        <v>1945</v>
      </c>
      <c r="E820" s="29">
        <v>10</v>
      </c>
      <c r="F820" s="29">
        <f t="shared" si="6"/>
        <v>9198.224999999997</v>
      </c>
      <c r="G820" s="25">
        <v>1973</v>
      </c>
      <c r="H820" s="29">
        <f>AVERAGE($E$792:E923)</f>
        <v>233.22227272727267</v>
      </c>
      <c r="I820" s="29">
        <f>MEDIAN($E$792:E923)</f>
        <v>25.05</v>
      </c>
      <c r="J820" s="28"/>
      <c r="K820" s="3">
        <v>1973</v>
      </c>
      <c r="L820" s="43">
        <f>AVERAGE(E922:E923)</f>
        <v>727.4</v>
      </c>
      <c r="M820" s="29">
        <f>MEDIAN(E922:E923)</f>
        <v>727.4</v>
      </c>
    </row>
    <row r="821" spans="2:13" s="3" customFormat="1" ht="0.75" customHeight="1">
      <c r="B821" s="3">
        <v>111</v>
      </c>
      <c r="C821" s="23" t="s">
        <v>53</v>
      </c>
      <c r="D821" s="3">
        <v>1945</v>
      </c>
      <c r="E821" s="29">
        <v>721</v>
      </c>
      <c r="F821" s="29">
        <f t="shared" si="6"/>
        <v>9919.224999999997</v>
      </c>
      <c r="G821" s="25">
        <v>1974</v>
      </c>
      <c r="H821" s="29">
        <f>AVERAGE($E$792:E926)</f>
        <v>229.119437037037</v>
      </c>
      <c r="I821" s="29">
        <f>MEDIAN($E$792:E926)</f>
        <v>25</v>
      </c>
      <c r="J821" s="28"/>
      <c r="K821" s="3">
        <v>1974</v>
      </c>
      <c r="L821" s="43">
        <f>AVERAGE(E924:E926)</f>
        <v>48.59466666666666</v>
      </c>
      <c r="M821" s="29">
        <f>MEDIAN(E924:E926)</f>
        <v>1</v>
      </c>
    </row>
    <row r="822" spans="2:13" s="3" customFormat="1" ht="0.75" customHeight="1">
      <c r="B822" s="3">
        <v>121</v>
      </c>
      <c r="C822" s="23" t="s">
        <v>62</v>
      </c>
      <c r="D822" s="3">
        <v>1945</v>
      </c>
      <c r="E822" s="29">
        <v>301.9</v>
      </c>
      <c r="F822" s="29">
        <f t="shared" si="6"/>
        <v>10221.124999999996</v>
      </c>
      <c r="G822" s="25">
        <v>1975</v>
      </c>
      <c r="H822" s="29">
        <f>AVERAGE($E$792:E932)</f>
        <v>219.54448226950348</v>
      </c>
      <c r="I822" s="29">
        <f>MEDIAN($E$792:E932)</f>
        <v>23.1</v>
      </c>
      <c r="J822" s="28"/>
      <c r="K822" s="3">
        <v>1975</v>
      </c>
      <c r="L822" s="43">
        <f>AVERAGE(E927:E932)</f>
        <v>4.1080000000000005</v>
      </c>
      <c r="M822" s="29">
        <f>MEDIAN(E927:E932)</f>
        <v>0.8700000000000001</v>
      </c>
    </row>
    <row r="823" spans="2:13" s="3" customFormat="1" ht="0.75" customHeight="1">
      <c r="B823" s="3">
        <v>122</v>
      </c>
      <c r="C823" s="23" t="s">
        <v>98</v>
      </c>
      <c r="D823" s="3">
        <v>1945</v>
      </c>
      <c r="E823" s="29">
        <v>62.3</v>
      </c>
      <c r="F823" s="29">
        <f t="shared" si="6"/>
        <v>10283.424999999996</v>
      </c>
      <c r="G823" s="25">
        <v>1976</v>
      </c>
      <c r="H823" s="29">
        <f>AVERAGE($E$792:E935)</f>
        <v>215.02789583333328</v>
      </c>
      <c r="I823" s="29">
        <f>MEDIAN($E$792:E935)</f>
        <v>21.25</v>
      </c>
      <c r="J823" s="28"/>
      <c r="K823" s="3">
        <v>1976</v>
      </c>
      <c r="L823" s="43">
        <f>AVERAGE(E933:E935)</f>
        <v>2.7483333333333335</v>
      </c>
      <c r="M823" s="29">
        <f>MEDIAN(E933:E935)</f>
        <v>0.43</v>
      </c>
    </row>
    <row r="824" spans="2:13" s="3" customFormat="1" ht="0.75" customHeight="1">
      <c r="B824" s="3">
        <v>123</v>
      </c>
      <c r="C824" s="23" t="s">
        <v>63</v>
      </c>
      <c r="D824" s="3">
        <v>1945</v>
      </c>
      <c r="E824" s="29">
        <v>7.1</v>
      </c>
      <c r="F824" s="29">
        <f t="shared" si="6"/>
        <v>10290.524999999996</v>
      </c>
      <c r="G824" s="25">
        <v>1977</v>
      </c>
      <c r="H824" s="29">
        <f>AVERAGE($E$792:E937)</f>
        <v>212.75011643835612</v>
      </c>
      <c r="I824" s="29">
        <f>MEDIAN($E$792:E937)</f>
        <v>21.25</v>
      </c>
      <c r="J824" s="28"/>
      <c r="K824" s="3">
        <v>1977</v>
      </c>
      <c r="L824" s="43">
        <f>AVERAGE(E936:E937)</f>
        <v>48.75</v>
      </c>
      <c r="M824" s="29">
        <f>MEDIAN(E936:E937)</f>
        <v>48.75</v>
      </c>
    </row>
    <row r="825" spans="2:13" s="3" customFormat="1" ht="0.75" customHeight="1">
      <c r="B825" s="3">
        <v>126</v>
      </c>
      <c r="C825" s="23" t="s">
        <v>66</v>
      </c>
      <c r="D825" s="3">
        <v>1945</v>
      </c>
      <c r="E825" s="29">
        <v>106.2</v>
      </c>
      <c r="F825" s="29">
        <f t="shared" si="6"/>
        <v>10396.724999999997</v>
      </c>
      <c r="G825" s="25">
        <v>1978</v>
      </c>
      <c r="H825" s="29">
        <f>AVERAGE($E$792:E939)</f>
        <v>209.88322297297293</v>
      </c>
      <c r="I825" s="29">
        <f>MEDIAN($E$792:E939)</f>
        <v>20.3</v>
      </c>
      <c r="J825" s="28"/>
      <c r="K825" s="3">
        <v>1978</v>
      </c>
      <c r="L825" s="43">
        <f>AVERAGE(E938:E939)</f>
        <v>0.6</v>
      </c>
      <c r="M825" s="29">
        <f>MEDIAN(E938:E939)</f>
        <v>0.6000000000000001</v>
      </c>
    </row>
    <row r="826" spans="2:13" s="3" customFormat="1" ht="0.75" customHeight="1">
      <c r="B826" s="3">
        <v>130</v>
      </c>
      <c r="C826" s="23" t="s">
        <v>70</v>
      </c>
      <c r="D826" s="3">
        <v>1945</v>
      </c>
      <c r="E826" s="29">
        <v>13.6</v>
      </c>
      <c r="F826" s="29">
        <f t="shared" si="6"/>
        <v>10410.324999999997</v>
      </c>
      <c r="G826" s="25">
        <v>1979</v>
      </c>
      <c r="H826" s="29">
        <f>AVERAGE($E$792:E940)</f>
        <v>208.4789060402684</v>
      </c>
      <c r="I826" s="29">
        <f>MEDIAN($E$792:E940)</f>
        <v>20</v>
      </c>
      <c r="J826" s="28"/>
      <c r="K826" s="3">
        <v>1979</v>
      </c>
      <c r="L826" s="43">
        <f>AVERAGE(E940)</f>
        <v>0.64</v>
      </c>
      <c r="M826" s="29">
        <f>E940</f>
        <v>0.64</v>
      </c>
    </row>
    <row r="827" spans="2:13" s="3" customFormat="1" ht="0.75" customHeight="1">
      <c r="B827" s="3">
        <v>132</v>
      </c>
      <c r="C827" s="23" t="s">
        <v>71</v>
      </c>
      <c r="D827" s="3">
        <v>1945</v>
      </c>
      <c r="E827" s="29">
        <v>17</v>
      </c>
      <c r="F827" s="29">
        <f t="shared" si="6"/>
        <v>10427.324999999997</v>
      </c>
      <c r="G827" s="25">
        <v>1980</v>
      </c>
      <c r="H827" s="29">
        <f>AVERAGE($E$792:E942)</f>
        <v>205.8390529801324</v>
      </c>
      <c r="I827" s="29">
        <f>MEDIAN($E$792:E942)</f>
        <v>19.3</v>
      </c>
      <c r="J827" s="28"/>
      <c r="K827" s="3">
        <v>1980</v>
      </c>
      <c r="L827" s="43">
        <f>AVERAGE(E941:E942)</f>
        <v>9.17</v>
      </c>
      <c r="M827" s="29">
        <f>MEDIAN(E941:E942)</f>
        <v>9.170000000000002</v>
      </c>
    </row>
    <row r="828" spans="2:13" s="3" customFormat="1" ht="0.75" customHeight="1">
      <c r="B828" s="3">
        <v>133</v>
      </c>
      <c r="C828" s="23" t="s">
        <v>72</v>
      </c>
      <c r="D828" s="3">
        <v>1945</v>
      </c>
      <c r="E828" s="29">
        <v>87</v>
      </c>
      <c r="F828" s="29">
        <f t="shared" si="6"/>
        <v>10514.324999999997</v>
      </c>
      <c r="G828" s="25">
        <v>1981</v>
      </c>
      <c r="H828" s="29">
        <f>AVERAGE($E$792:E945)</f>
        <v>201.83722077922073</v>
      </c>
      <c r="I828" s="29">
        <f>MEDIAN($E$792:E945)</f>
        <v>18.75</v>
      </c>
      <c r="J828" s="28"/>
      <c r="K828" s="3">
        <v>1981</v>
      </c>
      <c r="L828" s="43">
        <f>AVERAGE(E943:E945)</f>
        <v>0.4116666666666666</v>
      </c>
      <c r="M828" s="29">
        <f>MEDIAN(E943:E945)</f>
        <v>0.45</v>
      </c>
    </row>
    <row r="829" spans="2:13" s="3" customFormat="1" ht="0.75" customHeight="1">
      <c r="B829" s="3">
        <v>134</v>
      </c>
      <c r="C829" s="23" t="s">
        <v>73</v>
      </c>
      <c r="D829" s="3">
        <v>1945</v>
      </c>
      <c r="E829" s="29">
        <v>180</v>
      </c>
      <c r="F829" s="29">
        <f t="shared" si="6"/>
        <v>10694.324999999997</v>
      </c>
      <c r="G829" s="25">
        <v>1982</v>
      </c>
      <c r="H829" s="29">
        <v>201.83722077922073</v>
      </c>
      <c r="I829" s="29">
        <v>18.75</v>
      </c>
      <c r="J829" s="28"/>
      <c r="K829" s="3">
        <v>1982</v>
      </c>
      <c r="L829" s="43"/>
      <c r="M829" s="29"/>
    </row>
    <row r="830" spans="2:13" s="3" customFormat="1" ht="0.75" customHeight="1">
      <c r="B830" s="3">
        <v>135</v>
      </c>
      <c r="C830" s="23" t="s">
        <v>74</v>
      </c>
      <c r="D830" s="3">
        <v>1945</v>
      </c>
      <c r="E830" s="29">
        <v>226.7</v>
      </c>
      <c r="F830" s="29">
        <f t="shared" si="6"/>
        <v>10921.024999999998</v>
      </c>
      <c r="G830" s="25">
        <v>1983</v>
      </c>
      <c r="H830" s="29">
        <f>AVERAGE($E$792:E946)</f>
        <v>200.536464516129</v>
      </c>
      <c r="I830" s="29">
        <f>MEDIAN($E$792:E946)</f>
        <v>18.4</v>
      </c>
      <c r="J830" s="28"/>
      <c r="K830" s="3">
        <v>1983</v>
      </c>
      <c r="L830" s="43">
        <f>AVERAGE(E946)</f>
        <v>0.22</v>
      </c>
      <c r="M830" s="29">
        <f>E946</f>
        <v>0.22</v>
      </c>
    </row>
    <row r="831" spans="2:13" s="3" customFormat="1" ht="0.75" customHeight="1">
      <c r="B831" s="3">
        <v>139</v>
      </c>
      <c r="C831" s="23" t="s">
        <v>78</v>
      </c>
      <c r="D831" s="3">
        <v>1945</v>
      </c>
      <c r="E831" s="29">
        <v>796</v>
      </c>
      <c r="F831" s="29">
        <f t="shared" si="6"/>
        <v>11717.024999999998</v>
      </c>
      <c r="G831" s="25">
        <v>1984</v>
      </c>
      <c r="H831" s="29">
        <f>AVERAGE($E$792:E947)</f>
        <v>199.28046153846148</v>
      </c>
      <c r="I831" s="29">
        <f>MEDIAN($E$792:E947)</f>
        <v>18.35</v>
      </c>
      <c r="J831" s="28"/>
      <c r="K831" s="3">
        <v>1984</v>
      </c>
      <c r="L831" s="43">
        <f>AVERAGE(E947)</f>
        <v>4.6</v>
      </c>
      <c r="M831" s="29">
        <f>E947</f>
        <v>4.6</v>
      </c>
    </row>
    <row r="832" spans="2:13" s="3" customFormat="1" ht="0.75" customHeight="1">
      <c r="B832" s="3">
        <v>147</v>
      </c>
      <c r="C832" s="23" t="s">
        <v>86</v>
      </c>
      <c r="D832" s="3">
        <v>1945</v>
      </c>
      <c r="E832" s="29">
        <v>189</v>
      </c>
      <c r="F832" s="29">
        <f t="shared" si="6"/>
        <v>11906.024999999998</v>
      </c>
      <c r="G832" s="25">
        <v>1985</v>
      </c>
      <c r="H832" s="29">
        <v>199.28046153846148</v>
      </c>
      <c r="I832" s="29">
        <v>18.35</v>
      </c>
      <c r="J832" s="28"/>
      <c r="K832" s="3">
        <v>1985</v>
      </c>
      <c r="L832" s="43"/>
      <c r="M832" s="29"/>
    </row>
    <row r="833" spans="2:13" s="3" customFormat="1" ht="0.75" customHeight="1">
      <c r="B833" s="3">
        <v>156</v>
      </c>
      <c r="C833" s="23" t="s">
        <v>255</v>
      </c>
      <c r="D833" s="3">
        <v>1945</v>
      </c>
      <c r="E833" s="29">
        <v>215</v>
      </c>
      <c r="F833" s="29">
        <f t="shared" si="6"/>
        <v>12121.024999999998</v>
      </c>
      <c r="G833" s="25">
        <v>1986</v>
      </c>
      <c r="H833" s="29">
        <v>199.28046153846148</v>
      </c>
      <c r="I833" s="29">
        <v>18.35</v>
      </c>
      <c r="J833" s="28"/>
      <c r="K833" s="3">
        <v>1986</v>
      </c>
      <c r="L833" s="43"/>
      <c r="M833" s="29"/>
    </row>
    <row r="834" spans="2:13" s="3" customFormat="1" ht="0.75" customHeight="1">
      <c r="B834" s="3">
        <v>163</v>
      </c>
      <c r="C834" s="23" t="s">
        <v>262</v>
      </c>
      <c r="D834" s="3">
        <v>1945</v>
      </c>
      <c r="E834" s="29">
        <v>91.2</v>
      </c>
      <c r="F834" s="29">
        <f t="shared" si="6"/>
        <v>12212.224999999999</v>
      </c>
      <c r="G834" s="25">
        <v>1987</v>
      </c>
      <c r="H834" s="29">
        <v>199.28046153846148</v>
      </c>
      <c r="I834" s="29">
        <v>18.35</v>
      </c>
      <c r="J834" s="28"/>
      <c r="K834" s="3">
        <v>1987</v>
      </c>
      <c r="L834" s="43"/>
      <c r="M834" s="29"/>
    </row>
    <row r="835" spans="2:13" s="3" customFormat="1" ht="0.75" customHeight="1">
      <c r="B835" s="3">
        <v>170</v>
      </c>
      <c r="C835" s="23" t="s">
        <v>269</v>
      </c>
      <c r="D835" s="3">
        <v>1945</v>
      </c>
      <c r="E835" s="29">
        <v>345.7</v>
      </c>
      <c r="F835" s="29">
        <f t="shared" si="6"/>
        <v>12557.925</v>
      </c>
      <c r="G835" s="25">
        <v>1988</v>
      </c>
      <c r="H835" s="29">
        <v>199.28046153846148</v>
      </c>
      <c r="I835" s="29">
        <v>18.35</v>
      </c>
      <c r="J835" s="28"/>
      <c r="K835" s="3">
        <v>1988</v>
      </c>
      <c r="L835" s="43"/>
      <c r="M835" s="29"/>
    </row>
    <row r="836" spans="2:13" s="3" customFormat="1" ht="0.75" customHeight="1">
      <c r="B836" s="3">
        <v>173</v>
      </c>
      <c r="C836" s="23" t="s">
        <v>272</v>
      </c>
      <c r="D836" s="3">
        <v>1945</v>
      </c>
      <c r="E836" s="29">
        <v>174.6</v>
      </c>
      <c r="F836" s="29">
        <f t="shared" si="6"/>
        <v>12732.525</v>
      </c>
      <c r="G836" s="25">
        <v>1989</v>
      </c>
      <c r="H836" s="29">
        <v>199.28046153846148</v>
      </c>
      <c r="I836" s="29">
        <v>18.35</v>
      </c>
      <c r="J836" s="28"/>
      <c r="K836" s="3">
        <v>1989</v>
      </c>
      <c r="L836" s="43"/>
      <c r="M836" s="29"/>
    </row>
    <row r="837" spans="2:13" s="3" customFormat="1" ht="0.75" customHeight="1">
      <c r="B837" s="3">
        <v>175</v>
      </c>
      <c r="C837" s="23" t="s">
        <v>274</v>
      </c>
      <c r="D837" s="3">
        <v>1945</v>
      </c>
      <c r="E837" s="29">
        <v>1140</v>
      </c>
      <c r="F837" s="29">
        <f t="shared" si="6"/>
        <v>13872.525</v>
      </c>
      <c r="G837" s="25">
        <v>1990</v>
      </c>
      <c r="H837" s="29">
        <f>AVERAGE($E$792:E949)</f>
        <v>196.79862025316453</v>
      </c>
      <c r="I837" s="29">
        <f>MEDIAN($E$792:E949)</f>
        <v>18.3</v>
      </c>
      <c r="J837" s="28"/>
      <c r="K837" s="3">
        <v>1990</v>
      </c>
      <c r="L837" s="43">
        <f>AVERAGE(E948:E949)</f>
        <v>3.215</v>
      </c>
      <c r="M837" s="29">
        <f>MEDIAN(E948:E949)</f>
        <v>3.215</v>
      </c>
    </row>
    <row r="838" spans="2:13" s="3" customFormat="1" ht="0.75" customHeight="1">
      <c r="B838" s="3">
        <v>176</v>
      </c>
      <c r="C838" s="23" t="s">
        <v>275</v>
      </c>
      <c r="D838" s="3">
        <v>1945</v>
      </c>
      <c r="E838" s="29">
        <v>7170</v>
      </c>
      <c r="F838" s="29">
        <f t="shared" si="6"/>
        <v>21042.525</v>
      </c>
      <c r="G838" s="25">
        <v>1991</v>
      </c>
      <c r="H838" s="29">
        <f>AVERAGE($E$792:E956)</f>
        <v>192.4077636363636</v>
      </c>
      <c r="I838" s="29">
        <f>MEDIAN($E$792:E956)</f>
        <v>18.1</v>
      </c>
      <c r="J838" s="28"/>
      <c r="K838" s="3">
        <v>1991</v>
      </c>
      <c r="L838" s="43">
        <f>AVERAGE(E950:E956)</f>
        <v>93.29985714285715</v>
      </c>
      <c r="M838" s="29">
        <f>MEDIAN(E950:E956)</f>
        <v>13.3</v>
      </c>
    </row>
    <row r="839" spans="2:13" s="3" customFormat="1" ht="0.75" customHeight="1">
      <c r="B839" s="3">
        <v>177</v>
      </c>
      <c r="C839" s="23" t="s">
        <v>276</v>
      </c>
      <c r="D839" s="3">
        <v>1945</v>
      </c>
      <c r="E839" s="29">
        <v>24.4</v>
      </c>
      <c r="F839" s="29">
        <f t="shared" si="6"/>
        <v>21066.925000000003</v>
      </c>
      <c r="G839" s="25">
        <v>1992</v>
      </c>
      <c r="H839" s="29">
        <f>AVERAGE($E$792:E969)</f>
        <v>179.51382584269663</v>
      </c>
      <c r="I839" s="29">
        <f>MEDIAN($E$792:E969)</f>
        <v>16.65</v>
      </c>
      <c r="J839" s="28"/>
      <c r="K839" s="3">
        <v>1992</v>
      </c>
      <c r="L839" s="43">
        <f>AVERAGE(E957:E969)</f>
        <v>15.860000000000001</v>
      </c>
      <c r="M839" s="29">
        <f>MEDIAN(E957:E969)</f>
        <v>10.4</v>
      </c>
    </row>
    <row r="840" spans="2:13" s="3" customFormat="1" ht="0.75" customHeight="1">
      <c r="B840" s="3">
        <v>180</v>
      </c>
      <c r="C840" s="23" t="s">
        <v>279</v>
      </c>
      <c r="D840" s="3">
        <v>1945</v>
      </c>
      <c r="E840" s="29">
        <v>195.5</v>
      </c>
      <c r="F840" s="29">
        <f t="shared" si="6"/>
        <v>21262.425000000003</v>
      </c>
      <c r="G840" s="25">
        <v>1993</v>
      </c>
      <c r="H840" s="29">
        <f>AVERAGE($E$792:E975)</f>
        <v>174.48021195652174</v>
      </c>
      <c r="I840" s="29">
        <f>MEDIAN($E$792:E975)</f>
        <v>16.5</v>
      </c>
      <c r="J840" s="28"/>
      <c r="K840" s="3">
        <v>1993</v>
      </c>
      <c r="L840" s="43">
        <f>AVERAGE(E970:E975)</f>
        <v>25.149666666666672</v>
      </c>
      <c r="M840" s="29">
        <f>MEDIAN(E970:E975)</f>
        <v>1.95</v>
      </c>
    </row>
    <row r="841" spans="2:13" s="3" customFormat="1" ht="0.75" customHeight="1">
      <c r="B841" s="3">
        <v>183</v>
      </c>
      <c r="C841" s="23" t="s">
        <v>91</v>
      </c>
      <c r="D841" s="3">
        <v>1945</v>
      </c>
      <c r="E841" s="29">
        <v>20.6</v>
      </c>
      <c r="F841" s="29">
        <f t="shared" si="6"/>
        <v>21283.025</v>
      </c>
      <c r="G841" s="25">
        <v>1994</v>
      </c>
      <c r="H841" s="29">
        <f>AVERAGE($E$792:E976)</f>
        <v>173.53751351351352</v>
      </c>
      <c r="I841" s="29">
        <f>MEDIAN($E$792:E976)</f>
        <v>16.5</v>
      </c>
      <c r="J841" s="28"/>
      <c r="K841" s="3">
        <v>1994</v>
      </c>
      <c r="L841" s="43">
        <f>AVERAGE(E976)</f>
        <v>0.081</v>
      </c>
      <c r="M841" s="29">
        <f>E976</f>
        <v>0.081</v>
      </c>
    </row>
    <row r="842" spans="2:13" s="3" customFormat="1" ht="0.75" customHeight="1">
      <c r="B842" s="3">
        <v>1</v>
      </c>
      <c r="C842" s="23" t="s">
        <v>163</v>
      </c>
      <c r="D842" s="3">
        <v>1946</v>
      </c>
      <c r="E842" s="29">
        <v>12.8</v>
      </c>
      <c r="F842" s="29">
        <f t="shared" si="6"/>
        <v>21295.825</v>
      </c>
      <c r="G842" s="25">
        <v>1995</v>
      </c>
      <c r="H842" s="29"/>
      <c r="I842" s="29"/>
      <c r="J842" s="28"/>
      <c r="K842" s="3">
        <v>1995</v>
      </c>
      <c r="L842" s="43"/>
      <c r="M842" s="29"/>
    </row>
    <row r="843" spans="2:13" s="3" customFormat="1" ht="0.75" customHeight="1">
      <c r="B843" s="3">
        <v>75</v>
      </c>
      <c r="C843" s="23" t="s">
        <v>17</v>
      </c>
      <c r="D843" s="3">
        <v>1946</v>
      </c>
      <c r="E843" s="29">
        <v>5</v>
      </c>
      <c r="F843" s="29">
        <f t="shared" si="6"/>
        <v>21300.825</v>
      </c>
      <c r="G843" s="25">
        <v>1996</v>
      </c>
      <c r="H843" s="29"/>
      <c r="I843" s="29"/>
      <c r="J843" s="28"/>
      <c r="K843" s="3">
        <v>1996</v>
      </c>
      <c r="L843" s="43"/>
      <c r="M843" s="29"/>
    </row>
    <row r="844" spans="2:13" s="3" customFormat="1" ht="0.75" customHeight="1">
      <c r="B844" s="3">
        <v>162</v>
      </c>
      <c r="C844" s="23" t="s">
        <v>261</v>
      </c>
      <c r="D844" s="3">
        <v>1946</v>
      </c>
      <c r="E844" s="29">
        <v>177.3</v>
      </c>
      <c r="F844" s="29">
        <f t="shared" si="6"/>
        <v>21478.125</v>
      </c>
      <c r="G844" s="25">
        <v>1997</v>
      </c>
      <c r="H844" s="29"/>
      <c r="I844" s="29"/>
      <c r="J844" s="28"/>
      <c r="K844" s="3">
        <v>1997</v>
      </c>
      <c r="L844" s="43"/>
      <c r="M844" s="29"/>
    </row>
    <row r="845" spans="2:13" s="3" customFormat="1" ht="0.75" customHeight="1">
      <c r="B845" s="3">
        <v>166</v>
      </c>
      <c r="C845" s="23" t="s">
        <v>265</v>
      </c>
      <c r="D845" s="3">
        <v>1946</v>
      </c>
      <c r="E845" s="29">
        <v>416.7</v>
      </c>
      <c r="F845" s="29">
        <f t="shared" si="6"/>
        <v>21894.825</v>
      </c>
      <c r="G845" s="25">
        <v>1998</v>
      </c>
      <c r="H845" s="29"/>
      <c r="I845" s="29"/>
      <c r="J845" s="28"/>
      <c r="K845" s="3">
        <v>1998</v>
      </c>
      <c r="L845" s="43"/>
      <c r="M845" s="29"/>
    </row>
    <row r="846" spans="2:13" s="3" customFormat="1" ht="0.75" customHeight="1">
      <c r="B846" s="3">
        <v>128</v>
      </c>
      <c r="C846" s="23" t="s">
        <v>68</v>
      </c>
      <c r="D846" s="3">
        <v>1947</v>
      </c>
      <c r="E846" s="29">
        <v>274</v>
      </c>
      <c r="F846" s="29">
        <f t="shared" si="6"/>
        <v>22168.825</v>
      </c>
      <c r="G846" s="25">
        <v>1999</v>
      </c>
      <c r="H846" s="29"/>
      <c r="I846" s="29"/>
      <c r="J846" s="28"/>
      <c r="K846" s="3">
        <v>1999</v>
      </c>
      <c r="L846" s="43"/>
      <c r="M846" s="29"/>
    </row>
    <row r="847" spans="2:13" s="3" customFormat="1" ht="0.75" customHeight="1">
      <c r="B847" s="3">
        <v>182</v>
      </c>
      <c r="C847" s="23" t="s">
        <v>90</v>
      </c>
      <c r="D847" s="3">
        <v>1947</v>
      </c>
      <c r="E847" s="29">
        <v>37.1</v>
      </c>
      <c r="F847" s="29">
        <f t="shared" si="6"/>
        <v>22205.925</v>
      </c>
      <c r="G847" s="25">
        <v>2000</v>
      </c>
      <c r="H847" s="29"/>
      <c r="I847" s="29"/>
      <c r="J847" s="28"/>
      <c r="K847" s="3">
        <v>2000</v>
      </c>
      <c r="L847" s="43"/>
      <c r="M847" s="29"/>
    </row>
    <row r="848" spans="2:13" s="3" customFormat="1" ht="0.75" customHeight="1">
      <c r="B848" s="3">
        <v>118</v>
      </c>
      <c r="C848" s="23" t="s">
        <v>109</v>
      </c>
      <c r="D848" s="3">
        <v>1948</v>
      </c>
      <c r="E848" s="29">
        <v>47</v>
      </c>
      <c r="F848" s="29">
        <f t="shared" si="6"/>
        <v>22252.925</v>
      </c>
      <c r="G848" s="25">
        <v>2001</v>
      </c>
      <c r="H848" s="29"/>
      <c r="I848" s="29"/>
      <c r="J848" s="28"/>
      <c r="K848" s="3">
        <v>2001</v>
      </c>
      <c r="L848" s="43"/>
      <c r="M848" s="29"/>
    </row>
    <row r="849" spans="2:13" s="3" customFormat="1" ht="0.75" customHeight="1">
      <c r="B849" s="3">
        <v>81</v>
      </c>
      <c r="C849" s="23" t="s">
        <v>23</v>
      </c>
      <c r="D849" s="3">
        <v>1949</v>
      </c>
      <c r="E849" s="29">
        <v>80.1</v>
      </c>
      <c r="F849" s="29">
        <f t="shared" si="6"/>
        <v>22333.024999999998</v>
      </c>
      <c r="G849" s="25">
        <v>2002</v>
      </c>
      <c r="H849" s="29"/>
      <c r="I849" s="29"/>
      <c r="J849" s="28"/>
      <c r="K849" s="3">
        <v>2002</v>
      </c>
      <c r="L849" s="43"/>
      <c r="M849" s="29"/>
    </row>
    <row r="850" spans="2:13" s="3" customFormat="1" ht="0.75" customHeight="1">
      <c r="B850" s="3">
        <v>77</v>
      </c>
      <c r="C850" s="23" t="s">
        <v>19</v>
      </c>
      <c r="D850" s="3">
        <v>1950</v>
      </c>
      <c r="E850" s="29">
        <v>711</v>
      </c>
      <c r="F850" s="29">
        <f t="shared" si="6"/>
        <v>23044.024999999998</v>
      </c>
      <c r="G850" s="25">
        <v>2003</v>
      </c>
      <c r="H850" s="29"/>
      <c r="I850" s="29"/>
      <c r="J850" s="28"/>
      <c r="K850" s="3">
        <v>2003</v>
      </c>
      <c r="L850" s="43"/>
      <c r="M850" s="29"/>
    </row>
    <row r="851" spans="2:13" s="3" customFormat="1" ht="0.75" customHeight="1">
      <c r="B851" s="3">
        <v>2</v>
      </c>
      <c r="C851" s="23" t="s">
        <v>164</v>
      </c>
      <c r="D851" s="3">
        <v>1955</v>
      </c>
      <c r="E851" s="29">
        <v>4.1</v>
      </c>
      <c r="F851" s="29">
        <f t="shared" si="6"/>
        <v>23048.124999999996</v>
      </c>
      <c r="G851" s="25">
        <v>2004</v>
      </c>
      <c r="H851" s="29"/>
      <c r="I851" s="29"/>
      <c r="J851" s="28"/>
      <c r="K851" s="3">
        <v>2004</v>
      </c>
      <c r="L851" s="43"/>
      <c r="M851" s="29"/>
    </row>
    <row r="852" spans="2:13" s="3" customFormat="1" ht="0.75" customHeight="1">
      <c r="B852" s="3">
        <v>10</v>
      </c>
      <c r="C852" s="23" t="s">
        <v>172</v>
      </c>
      <c r="D852" s="3">
        <v>1955</v>
      </c>
      <c r="E852" s="29">
        <v>152</v>
      </c>
      <c r="F852" s="29">
        <f t="shared" si="6"/>
        <v>23200.124999999996</v>
      </c>
      <c r="G852" s="25">
        <v>2005</v>
      </c>
      <c r="H852" s="29"/>
      <c r="I852" s="29"/>
      <c r="J852" s="28"/>
      <c r="K852" s="3">
        <v>2005</v>
      </c>
      <c r="L852" s="43"/>
      <c r="M852" s="29"/>
    </row>
    <row r="853" spans="2:13" s="3" customFormat="1" ht="0.75" customHeight="1">
      <c r="B853" s="3">
        <v>26</v>
      </c>
      <c r="C853" s="23" t="s">
        <v>187</v>
      </c>
      <c r="D853" s="3">
        <v>1955</v>
      </c>
      <c r="E853" s="29">
        <v>43.2</v>
      </c>
      <c r="F853" s="29">
        <f t="shared" si="6"/>
        <v>23243.324999999997</v>
      </c>
      <c r="G853" s="25">
        <v>2006</v>
      </c>
      <c r="H853" s="29"/>
      <c r="I853" s="29"/>
      <c r="J853" s="28"/>
      <c r="K853" s="3">
        <v>2006</v>
      </c>
      <c r="L853" s="43"/>
      <c r="M853" s="29"/>
    </row>
    <row r="854" spans="2:12" s="3" customFormat="1" ht="0.75" customHeight="1">
      <c r="B854" s="3">
        <v>29</v>
      </c>
      <c r="C854" s="23" t="s">
        <v>190</v>
      </c>
      <c r="D854" s="3">
        <v>1955</v>
      </c>
      <c r="E854" s="29">
        <v>7</v>
      </c>
      <c r="F854" s="29">
        <f t="shared" si="6"/>
        <v>23250.324999999997</v>
      </c>
      <c r="G854" s="25">
        <v>2007</v>
      </c>
      <c r="H854" s="29"/>
      <c r="I854" s="29"/>
      <c r="J854" s="28"/>
      <c r="K854" s="3">
        <v>2007</v>
      </c>
      <c r="L854" s="23"/>
    </row>
    <row r="855" spans="2:12" s="3" customFormat="1" ht="0.75" customHeight="1">
      <c r="B855" s="3">
        <v>59</v>
      </c>
      <c r="C855" s="23" t="s">
        <v>2</v>
      </c>
      <c r="D855" s="3">
        <v>1955</v>
      </c>
      <c r="E855" s="29">
        <v>92.4</v>
      </c>
      <c r="F855" s="29">
        <f t="shared" si="6"/>
        <v>23342.725</v>
      </c>
      <c r="G855" s="25">
        <v>2008</v>
      </c>
      <c r="H855" s="29"/>
      <c r="I855" s="29"/>
      <c r="J855" s="28"/>
      <c r="K855" s="3">
        <v>2008</v>
      </c>
      <c r="L855" s="23"/>
    </row>
    <row r="856" spans="2:12" s="3" customFormat="1" ht="0.75" customHeight="1">
      <c r="B856" s="3">
        <v>74</v>
      </c>
      <c r="C856" s="23" t="s">
        <v>16</v>
      </c>
      <c r="D856" s="3">
        <v>1955</v>
      </c>
      <c r="E856" s="29">
        <v>72.5</v>
      </c>
      <c r="F856" s="29">
        <f t="shared" si="6"/>
        <v>23415.225</v>
      </c>
      <c r="G856" s="25">
        <v>2009</v>
      </c>
      <c r="H856" s="29"/>
      <c r="I856" s="29"/>
      <c r="J856" s="28"/>
      <c r="K856" s="3">
        <v>2009</v>
      </c>
      <c r="L856" s="23"/>
    </row>
    <row r="857" spans="2:12" s="3" customFormat="1" ht="0.75" customHeight="1">
      <c r="B857" s="3">
        <v>80</v>
      </c>
      <c r="C857" s="23" t="s">
        <v>22</v>
      </c>
      <c r="D857" s="3">
        <v>1955</v>
      </c>
      <c r="E857" s="29">
        <v>54.6</v>
      </c>
      <c r="F857" s="29">
        <f t="shared" si="6"/>
        <v>23469.824999999997</v>
      </c>
      <c r="G857" s="25">
        <v>2010</v>
      </c>
      <c r="H857" s="29"/>
      <c r="I857" s="29"/>
      <c r="J857" s="28"/>
      <c r="K857" s="3">
        <v>2010</v>
      </c>
      <c r="L857" s="23"/>
    </row>
    <row r="858" spans="2:12" s="3" customFormat="1" ht="0.75" customHeight="1">
      <c r="B858" s="3">
        <v>82</v>
      </c>
      <c r="C858" s="23" t="s">
        <v>24</v>
      </c>
      <c r="D858" s="3">
        <v>1955</v>
      </c>
      <c r="E858" s="29">
        <v>1090</v>
      </c>
      <c r="F858" s="29">
        <f aca="true" t="shared" si="7" ref="F858:F921">F857+E858</f>
        <v>24559.824999999997</v>
      </c>
      <c r="G858" s="28"/>
      <c r="H858" s="28"/>
      <c r="I858" s="28"/>
      <c r="J858" s="28"/>
      <c r="L858" s="23"/>
    </row>
    <row r="859" spans="2:12" s="3" customFormat="1" ht="0.75" customHeight="1">
      <c r="B859" s="3">
        <v>85</v>
      </c>
      <c r="C859" s="23" t="s">
        <v>27</v>
      </c>
      <c r="D859" s="3">
        <v>1955</v>
      </c>
      <c r="E859" s="29">
        <v>19.3</v>
      </c>
      <c r="F859" s="29">
        <f t="shared" si="7"/>
        <v>24579.124999999996</v>
      </c>
      <c r="G859" s="28"/>
      <c r="H859" s="28"/>
      <c r="I859" s="28"/>
      <c r="J859" s="28"/>
      <c r="L859" s="23"/>
    </row>
    <row r="860" spans="2:12" s="3" customFormat="1" ht="0.75" customHeight="1">
      <c r="B860" s="3">
        <v>92</v>
      </c>
      <c r="C860" s="23" t="s">
        <v>34</v>
      </c>
      <c r="D860" s="3">
        <v>1955</v>
      </c>
      <c r="E860" s="29">
        <v>5.2</v>
      </c>
      <c r="F860" s="29">
        <f t="shared" si="7"/>
        <v>24584.324999999997</v>
      </c>
      <c r="G860" s="28"/>
      <c r="H860" s="28"/>
      <c r="I860" s="28"/>
      <c r="J860" s="28"/>
      <c r="L860" s="23"/>
    </row>
    <row r="861" spans="2:12" s="3" customFormat="1" ht="0.75" customHeight="1">
      <c r="B861" s="3">
        <v>97</v>
      </c>
      <c r="C861" s="23" t="s">
        <v>39</v>
      </c>
      <c r="D861" s="3">
        <v>1955</v>
      </c>
      <c r="E861" s="29">
        <v>32.9</v>
      </c>
      <c r="F861" s="29">
        <f t="shared" si="7"/>
        <v>24617.225</v>
      </c>
      <c r="G861" s="28"/>
      <c r="H861" s="28"/>
      <c r="I861" s="28"/>
      <c r="J861" s="28"/>
      <c r="L861" s="23"/>
    </row>
    <row r="862" spans="2:12" s="3" customFormat="1" ht="0.75" customHeight="1">
      <c r="B862" s="3">
        <v>120</v>
      </c>
      <c r="C862" s="23" t="s">
        <v>61</v>
      </c>
      <c r="D862" s="3">
        <v>1955</v>
      </c>
      <c r="E862" s="29">
        <v>25.2</v>
      </c>
      <c r="F862" s="29">
        <f t="shared" si="7"/>
        <v>24642.425</v>
      </c>
      <c r="G862" s="28"/>
      <c r="H862" s="28"/>
      <c r="I862" s="28"/>
      <c r="J862" s="28"/>
      <c r="L862" s="23"/>
    </row>
    <row r="863" spans="2:12" s="3" customFormat="1" ht="0.75" customHeight="1">
      <c r="B863" s="3">
        <v>136</v>
      </c>
      <c r="C863" s="23" t="s">
        <v>75</v>
      </c>
      <c r="D863" s="3">
        <v>1955</v>
      </c>
      <c r="E863" s="29">
        <v>116.2</v>
      </c>
      <c r="F863" s="29">
        <f t="shared" si="7"/>
        <v>24758.625</v>
      </c>
      <c r="G863" s="28"/>
      <c r="H863" s="28"/>
      <c r="I863" s="28"/>
      <c r="J863" s="28"/>
      <c r="L863" s="23"/>
    </row>
    <row r="864" spans="2:12" s="3" customFormat="1" ht="0.75" customHeight="1">
      <c r="B864" s="3">
        <v>138</v>
      </c>
      <c r="C864" s="23" t="s">
        <v>77</v>
      </c>
      <c r="D864" s="3">
        <v>1955</v>
      </c>
      <c r="E864" s="29">
        <v>105.7</v>
      </c>
      <c r="F864" s="29">
        <f t="shared" si="7"/>
        <v>24864.325</v>
      </c>
      <c r="G864" s="28"/>
      <c r="H864" s="28"/>
      <c r="I864" s="28"/>
      <c r="J864" s="28"/>
      <c r="L864" s="23"/>
    </row>
    <row r="865" spans="2:8" s="3" customFormat="1" ht="0.75" customHeight="1">
      <c r="B865" s="3">
        <v>157</v>
      </c>
      <c r="C865" s="23" t="s">
        <v>256</v>
      </c>
      <c r="D865" s="3">
        <v>1955</v>
      </c>
      <c r="E865" s="29">
        <v>565</v>
      </c>
      <c r="F865" s="29">
        <f t="shared" si="7"/>
        <v>25429.325</v>
      </c>
      <c r="H865" s="23"/>
    </row>
    <row r="866" spans="2:8" s="3" customFormat="1" ht="0.75" customHeight="1">
      <c r="B866" s="3">
        <v>158</v>
      </c>
      <c r="C866" s="23" t="s">
        <v>257</v>
      </c>
      <c r="D866" s="3">
        <v>1955</v>
      </c>
      <c r="E866" s="29">
        <v>65.6</v>
      </c>
      <c r="F866" s="29">
        <f t="shared" si="7"/>
        <v>25494.925</v>
      </c>
      <c r="H866" s="23"/>
    </row>
    <row r="867" spans="2:8" s="3" customFormat="1" ht="0.75" customHeight="1">
      <c r="B867" s="3">
        <v>159</v>
      </c>
      <c r="C867" s="23" t="s">
        <v>258</v>
      </c>
      <c r="D867" s="3">
        <v>1955</v>
      </c>
      <c r="E867" s="29">
        <v>25</v>
      </c>
      <c r="F867" s="29">
        <f t="shared" si="7"/>
        <v>25519.925</v>
      </c>
      <c r="H867" s="23"/>
    </row>
    <row r="868" spans="2:8" s="3" customFormat="1" ht="0.75" customHeight="1">
      <c r="B868" s="3">
        <v>84</v>
      </c>
      <c r="C868" s="23" t="s">
        <v>26</v>
      </c>
      <c r="D868" s="3">
        <v>1956</v>
      </c>
      <c r="E868" s="29">
        <v>2680</v>
      </c>
      <c r="F868" s="29">
        <f t="shared" si="7"/>
        <v>28199.925</v>
      </c>
      <c r="H868" s="23"/>
    </row>
    <row r="869" spans="2:8" s="3" customFormat="1" ht="0.75" customHeight="1">
      <c r="B869" s="3">
        <v>116</v>
      </c>
      <c r="C869" s="23" t="s">
        <v>58</v>
      </c>
      <c r="D869" s="3">
        <v>1956</v>
      </c>
      <c r="E869" s="29">
        <v>87.4</v>
      </c>
      <c r="F869" s="29">
        <f t="shared" si="7"/>
        <v>28287.325</v>
      </c>
      <c r="G869" s="23"/>
      <c r="H869" s="23"/>
    </row>
    <row r="870" spans="2:6" s="3" customFormat="1" ht="0.75" customHeight="1">
      <c r="B870" s="3">
        <v>169</v>
      </c>
      <c r="C870" s="23" t="s">
        <v>268</v>
      </c>
      <c r="D870" s="3">
        <v>1956</v>
      </c>
      <c r="E870" s="29">
        <v>37.1</v>
      </c>
      <c r="F870" s="29">
        <f t="shared" si="7"/>
        <v>28324.425</v>
      </c>
    </row>
    <row r="871" spans="2:6" s="3" customFormat="1" ht="0.75" customHeight="1">
      <c r="B871" s="3">
        <v>65</v>
      </c>
      <c r="C871" s="23" t="s">
        <v>8</v>
      </c>
      <c r="D871" s="3">
        <v>1957</v>
      </c>
      <c r="E871" s="29">
        <v>25.1</v>
      </c>
      <c r="F871" s="29">
        <f t="shared" si="7"/>
        <v>28349.524999999998</v>
      </c>
    </row>
    <row r="872" spans="2:6" s="3" customFormat="1" ht="0.75" customHeight="1">
      <c r="B872" s="3">
        <v>104</v>
      </c>
      <c r="C872" s="23" t="s">
        <v>46</v>
      </c>
      <c r="D872" s="3">
        <v>1957</v>
      </c>
      <c r="E872" s="29">
        <v>193.6</v>
      </c>
      <c r="F872" s="29">
        <f t="shared" si="7"/>
        <v>28543.124999999996</v>
      </c>
    </row>
    <row r="873" spans="2:6" s="3" customFormat="1" ht="0.75" customHeight="1">
      <c r="B873" s="3">
        <v>69</v>
      </c>
      <c r="C873" s="23" t="s">
        <v>99</v>
      </c>
      <c r="D873" s="3">
        <v>1958</v>
      </c>
      <c r="E873" s="29">
        <v>6.5</v>
      </c>
      <c r="F873" s="29">
        <f t="shared" si="7"/>
        <v>28549.624999999996</v>
      </c>
    </row>
    <row r="874" spans="2:6" s="3" customFormat="1" ht="0.75" customHeight="1">
      <c r="B874" s="3">
        <v>19</v>
      </c>
      <c r="C874" s="23" t="s">
        <v>180</v>
      </c>
      <c r="D874" s="3">
        <v>1960</v>
      </c>
      <c r="E874" s="29">
        <v>7.6</v>
      </c>
      <c r="F874" s="29">
        <f t="shared" si="7"/>
        <v>28557.224999999995</v>
      </c>
    </row>
    <row r="875" spans="2:6" s="3" customFormat="1" ht="0.75" customHeight="1">
      <c r="B875" s="3">
        <v>27</v>
      </c>
      <c r="C875" s="23" t="s">
        <v>188</v>
      </c>
      <c r="D875" s="3">
        <v>1960</v>
      </c>
      <c r="E875" s="29">
        <v>7.4</v>
      </c>
      <c r="F875" s="29">
        <f t="shared" si="7"/>
        <v>28564.624999999996</v>
      </c>
    </row>
    <row r="876" spans="2:6" s="3" customFormat="1" ht="0.75" customHeight="1">
      <c r="B876" s="3">
        <v>30</v>
      </c>
      <c r="C876" s="23" t="s">
        <v>191</v>
      </c>
      <c r="D876" s="3">
        <v>1960</v>
      </c>
      <c r="E876" s="29">
        <v>16.5</v>
      </c>
      <c r="F876" s="29">
        <f t="shared" si="7"/>
        <v>28581.124999999996</v>
      </c>
    </row>
    <row r="877" spans="2:6" s="3" customFormat="1" ht="0.75" customHeight="1">
      <c r="B877" s="3">
        <v>33</v>
      </c>
      <c r="C877" s="23" t="s">
        <v>194</v>
      </c>
      <c r="D877" s="3">
        <v>1960</v>
      </c>
      <c r="E877" s="29">
        <v>2.5</v>
      </c>
      <c r="F877" s="29">
        <f t="shared" si="7"/>
        <v>28583.624999999996</v>
      </c>
    </row>
    <row r="878" spans="2:6" s="3" customFormat="1" ht="0.75" customHeight="1">
      <c r="B878" s="3">
        <v>34</v>
      </c>
      <c r="C878" s="23" t="s">
        <v>195</v>
      </c>
      <c r="D878" s="3">
        <v>1960</v>
      </c>
      <c r="E878" s="29">
        <v>3.3</v>
      </c>
      <c r="F878" s="29">
        <f t="shared" si="7"/>
        <v>28586.924999999996</v>
      </c>
    </row>
    <row r="879" spans="2:6" s="3" customFormat="1" ht="0.75" customHeight="1">
      <c r="B879" s="3">
        <v>39</v>
      </c>
      <c r="C879" s="23" t="s">
        <v>108</v>
      </c>
      <c r="D879" s="3">
        <v>1960</v>
      </c>
      <c r="E879" s="29">
        <v>7.7</v>
      </c>
      <c r="F879" s="29">
        <f t="shared" si="7"/>
        <v>28594.624999999996</v>
      </c>
    </row>
    <row r="880" spans="2:6" s="3" customFormat="1" ht="0.75" customHeight="1">
      <c r="B880" s="3">
        <v>40</v>
      </c>
      <c r="C880" s="23" t="s">
        <v>200</v>
      </c>
      <c r="D880" s="3">
        <v>1960</v>
      </c>
      <c r="E880" s="29">
        <v>16.5</v>
      </c>
      <c r="F880" s="29">
        <f t="shared" si="7"/>
        <v>28611.124999999996</v>
      </c>
    </row>
    <row r="881" spans="2:6" s="3" customFormat="1" ht="0.75" customHeight="1">
      <c r="B881" s="3">
        <v>42</v>
      </c>
      <c r="C881" s="23" t="s">
        <v>202</v>
      </c>
      <c r="D881" s="3">
        <v>1960</v>
      </c>
      <c r="E881" s="29">
        <v>21.9</v>
      </c>
      <c r="F881" s="29">
        <f t="shared" si="7"/>
        <v>28633.024999999998</v>
      </c>
    </row>
    <row r="882" spans="2:6" s="3" customFormat="1" ht="0.75" customHeight="1">
      <c r="B882" s="3">
        <v>45</v>
      </c>
      <c r="C882" s="23" t="s">
        <v>205</v>
      </c>
      <c r="D882" s="3">
        <v>1960</v>
      </c>
      <c r="E882" s="29">
        <v>7.8</v>
      </c>
      <c r="F882" s="29">
        <f t="shared" si="7"/>
        <v>28640.824999999997</v>
      </c>
    </row>
    <row r="883" spans="2:6" s="3" customFormat="1" ht="0.75" customHeight="1">
      <c r="B883" s="3">
        <v>61</v>
      </c>
      <c r="C883" s="23" t="s">
        <v>4</v>
      </c>
      <c r="D883" s="3">
        <v>1960</v>
      </c>
      <c r="E883" s="29">
        <v>6</v>
      </c>
      <c r="F883" s="29">
        <f t="shared" si="7"/>
        <v>28646.824999999997</v>
      </c>
    </row>
    <row r="884" spans="2:6" s="3" customFormat="1" ht="0.75" customHeight="1">
      <c r="B884" s="3">
        <v>102</v>
      </c>
      <c r="C884" s="23" t="s">
        <v>44</v>
      </c>
      <c r="D884" s="3">
        <v>1960</v>
      </c>
      <c r="E884" s="29">
        <v>11.4</v>
      </c>
      <c r="F884" s="29">
        <f t="shared" si="7"/>
        <v>28658.225</v>
      </c>
    </row>
    <row r="885" spans="2:6" s="3" customFormat="1" ht="0.75" customHeight="1">
      <c r="B885" s="3">
        <v>106</v>
      </c>
      <c r="C885" s="23" t="s">
        <v>48</v>
      </c>
      <c r="D885" s="3">
        <v>1960</v>
      </c>
      <c r="E885" s="29">
        <v>5.4</v>
      </c>
      <c r="F885" s="29">
        <f t="shared" si="7"/>
        <v>28663.625</v>
      </c>
    </row>
    <row r="886" spans="2:6" s="3" customFormat="1" ht="0.75" customHeight="1">
      <c r="B886" s="3">
        <v>124</v>
      </c>
      <c r="C886" s="23" t="s">
        <v>64</v>
      </c>
      <c r="D886" s="3">
        <v>1960</v>
      </c>
      <c r="E886" s="29">
        <v>5.5</v>
      </c>
      <c r="F886" s="29">
        <f t="shared" si="7"/>
        <v>28669.125</v>
      </c>
    </row>
    <row r="887" spans="2:6" s="3" customFormat="1" ht="0.75" customHeight="1">
      <c r="B887" s="3">
        <v>125</v>
      </c>
      <c r="C887" s="23" t="s">
        <v>65</v>
      </c>
      <c r="D887" s="3">
        <v>1960</v>
      </c>
      <c r="E887" s="29">
        <v>136</v>
      </c>
      <c r="F887" s="29">
        <f t="shared" si="7"/>
        <v>28805.125</v>
      </c>
    </row>
    <row r="888" spans="2:6" s="3" customFormat="1" ht="0.75" customHeight="1">
      <c r="B888" s="3">
        <v>148</v>
      </c>
      <c r="C888" s="23" t="s">
        <v>87</v>
      </c>
      <c r="D888" s="3">
        <v>1960</v>
      </c>
      <c r="E888" s="29">
        <v>14.5</v>
      </c>
      <c r="F888" s="29">
        <f t="shared" si="7"/>
        <v>28819.625</v>
      </c>
    </row>
    <row r="889" spans="2:6" s="3" customFormat="1" ht="0.75" customHeight="1">
      <c r="B889" s="3">
        <v>155</v>
      </c>
      <c r="C889" s="23" t="s">
        <v>254</v>
      </c>
      <c r="D889" s="3">
        <v>1960</v>
      </c>
      <c r="E889" s="29">
        <v>3.6</v>
      </c>
      <c r="F889" s="29">
        <f t="shared" si="7"/>
        <v>28823.225</v>
      </c>
    </row>
    <row r="890" spans="2:6" s="3" customFormat="1" ht="0.75" customHeight="1">
      <c r="B890" s="3">
        <v>167</v>
      </c>
      <c r="C890" s="23" t="s">
        <v>266</v>
      </c>
      <c r="D890" s="3">
        <v>1960</v>
      </c>
      <c r="E890" s="29">
        <v>4.1</v>
      </c>
      <c r="F890" s="29">
        <f t="shared" si="7"/>
        <v>28827.324999999997</v>
      </c>
    </row>
    <row r="891" spans="2:6" s="3" customFormat="1" ht="0.75" customHeight="1">
      <c r="B891" s="3">
        <v>109</v>
      </c>
      <c r="C891" s="23" t="s">
        <v>51</v>
      </c>
      <c r="D891" s="3">
        <v>1961</v>
      </c>
      <c r="E891" s="29">
        <v>2.8</v>
      </c>
      <c r="F891" s="29">
        <f t="shared" si="7"/>
        <v>28830.124999999996</v>
      </c>
    </row>
    <row r="892" spans="2:6" s="3" customFormat="1" ht="0.75" customHeight="1">
      <c r="B892" s="3">
        <v>115</v>
      </c>
      <c r="C892" s="23" t="s">
        <v>57</v>
      </c>
      <c r="D892" s="3">
        <v>1961</v>
      </c>
      <c r="E892" s="29">
        <v>4.9</v>
      </c>
      <c r="F892" s="29">
        <f t="shared" si="7"/>
        <v>28835.024999999998</v>
      </c>
    </row>
    <row r="893" spans="2:6" s="3" customFormat="1" ht="0.75" customHeight="1">
      <c r="B893" s="3">
        <v>150</v>
      </c>
      <c r="C893" s="23" t="s">
        <v>249</v>
      </c>
      <c r="D893" s="3">
        <v>1961</v>
      </c>
      <c r="E893" s="29">
        <v>4.4</v>
      </c>
      <c r="F893" s="29">
        <f t="shared" si="7"/>
        <v>28839.425</v>
      </c>
    </row>
    <row r="894" spans="2:6" s="3" customFormat="1" ht="0.75" customHeight="1">
      <c r="B894" s="3">
        <v>165</v>
      </c>
      <c r="C894" s="23" t="s">
        <v>264</v>
      </c>
      <c r="D894" s="3">
        <v>1961</v>
      </c>
      <c r="E894" s="29">
        <v>23.1</v>
      </c>
      <c r="F894" s="29">
        <f t="shared" si="7"/>
        <v>28862.524999999998</v>
      </c>
    </row>
    <row r="895" spans="2:6" s="3" customFormat="1" ht="0.75" customHeight="1">
      <c r="B895" s="3">
        <v>3</v>
      </c>
      <c r="C895" s="23" t="s">
        <v>165</v>
      </c>
      <c r="D895" s="3">
        <v>1962</v>
      </c>
      <c r="E895" s="29">
        <v>108.7</v>
      </c>
      <c r="F895" s="29">
        <f t="shared" si="7"/>
        <v>28971.225</v>
      </c>
    </row>
    <row r="896" spans="2:6" s="3" customFormat="1" ht="0.75" customHeight="1">
      <c r="B896" s="3">
        <v>28</v>
      </c>
      <c r="C896" s="23" t="s">
        <v>189</v>
      </c>
      <c r="D896" s="3">
        <v>1962</v>
      </c>
      <c r="E896" s="29">
        <v>4</v>
      </c>
      <c r="F896" s="29">
        <f t="shared" si="7"/>
        <v>28975.225</v>
      </c>
    </row>
    <row r="897" spans="2:6" s="3" customFormat="1" ht="0.75" customHeight="1">
      <c r="B897" s="3">
        <v>83</v>
      </c>
      <c r="C897" s="23" t="s">
        <v>25</v>
      </c>
      <c r="D897" s="3">
        <v>1962</v>
      </c>
      <c r="E897" s="29">
        <v>8.2</v>
      </c>
      <c r="F897" s="29">
        <f t="shared" si="7"/>
        <v>28983.425</v>
      </c>
    </row>
    <row r="898" spans="2:6" s="3" customFormat="1" ht="0.75" customHeight="1">
      <c r="B898" s="3">
        <v>140</v>
      </c>
      <c r="C898" s="23" t="s">
        <v>79</v>
      </c>
      <c r="D898" s="3">
        <v>1962</v>
      </c>
      <c r="E898" s="29">
        <v>3.8</v>
      </c>
      <c r="F898" s="29">
        <f t="shared" si="7"/>
        <v>28987.225</v>
      </c>
    </row>
    <row r="899" spans="2:6" s="3" customFormat="1" ht="0.75" customHeight="1">
      <c r="B899" s="3">
        <v>168</v>
      </c>
      <c r="C899" s="23" t="s">
        <v>267</v>
      </c>
      <c r="D899" s="3">
        <v>1962</v>
      </c>
      <c r="E899" s="29">
        <v>16.2</v>
      </c>
      <c r="F899" s="29">
        <f t="shared" si="7"/>
        <v>29003.425</v>
      </c>
    </row>
    <row r="900" spans="2:6" s="3" customFormat="1" ht="0.75" customHeight="1">
      <c r="B900" s="3">
        <v>172</v>
      </c>
      <c r="C900" s="23" t="s">
        <v>271</v>
      </c>
      <c r="D900" s="3">
        <v>1962</v>
      </c>
      <c r="E900" s="29">
        <v>16.8</v>
      </c>
      <c r="F900" s="29">
        <f t="shared" si="7"/>
        <v>29020.225</v>
      </c>
    </row>
    <row r="901" spans="2:6" s="3" customFormat="1" ht="0.75" customHeight="1">
      <c r="B901" s="3">
        <v>87</v>
      </c>
      <c r="C901" s="23" t="s">
        <v>29</v>
      </c>
      <c r="D901" s="3">
        <v>1963</v>
      </c>
      <c r="E901" s="29">
        <v>36.8</v>
      </c>
      <c r="F901" s="29">
        <f t="shared" si="7"/>
        <v>29057.024999999998</v>
      </c>
    </row>
    <row r="902" spans="2:6" s="3" customFormat="1" ht="0.75" customHeight="1">
      <c r="B902" s="3">
        <v>90</v>
      </c>
      <c r="C902" s="23" t="s">
        <v>32</v>
      </c>
      <c r="D902" s="3">
        <v>1963</v>
      </c>
      <c r="E902" s="29">
        <v>30.8</v>
      </c>
      <c r="F902" s="29">
        <f t="shared" si="7"/>
        <v>29087.824999999997</v>
      </c>
    </row>
    <row r="903" spans="2:6" s="3" customFormat="1" ht="0.75" customHeight="1">
      <c r="B903" s="3">
        <v>103</v>
      </c>
      <c r="C903" s="23" t="s">
        <v>45</v>
      </c>
      <c r="D903" s="3">
        <v>1964</v>
      </c>
      <c r="E903" s="29">
        <v>6.9</v>
      </c>
      <c r="F903" s="29">
        <f t="shared" si="7"/>
        <v>29094.725</v>
      </c>
    </row>
    <row r="904" spans="2:6" s="3" customFormat="1" ht="0.75" customHeight="1">
      <c r="B904" s="3">
        <v>107</v>
      </c>
      <c r="C904" s="23" t="s">
        <v>49</v>
      </c>
      <c r="D904" s="3">
        <v>1964</v>
      </c>
      <c r="E904" s="29">
        <v>4.4</v>
      </c>
      <c r="F904" s="29">
        <f t="shared" si="7"/>
        <v>29099.125</v>
      </c>
    </row>
    <row r="905" spans="2:6" s="3" customFormat="1" ht="0.75" customHeight="1">
      <c r="B905" s="3">
        <v>184</v>
      </c>
      <c r="C905" s="23" t="s">
        <v>92</v>
      </c>
      <c r="D905" s="3">
        <v>1964</v>
      </c>
      <c r="E905" s="29">
        <v>8.9</v>
      </c>
      <c r="F905" s="29">
        <f t="shared" si="7"/>
        <v>29108.025</v>
      </c>
    </row>
    <row r="906" spans="2:6" s="3" customFormat="1" ht="0.75" customHeight="1">
      <c r="B906" s="3">
        <v>62</v>
      </c>
      <c r="C906" s="23" t="s">
        <v>5</v>
      </c>
      <c r="D906" s="3">
        <v>1965</v>
      </c>
      <c r="E906" s="29">
        <v>1.1</v>
      </c>
      <c r="F906" s="29">
        <f t="shared" si="7"/>
        <v>29109.125</v>
      </c>
    </row>
    <row r="907" spans="2:6" s="3" customFormat="1" ht="0.75" customHeight="1">
      <c r="B907" s="3">
        <v>105</v>
      </c>
      <c r="C907" s="23" t="s">
        <v>47</v>
      </c>
      <c r="D907" s="3">
        <v>1965</v>
      </c>
      <c r="E907" s="29">
        <v>0.39</v>
      </c>
      <c r="F907" s="29">
        <f t="shared" si="7"/>
        <v>29109.515</v>
      </c>
    </row>
    <row r="908" spans="2:6" s="3" customFormat="1" ht="0.75" customHeight="1">
      <c r="B908" s="3">
        <v>151</v>
      </c>
      <c r="C908" s="23" t="s">
        <v>250</v>
      </c>
      <c r="D908" s="3">
        <v>1965</v>
      </c>
      <c r="E908" s="29">
        <v>66.1</v>
      </c>
      <c r="F908" s="29">
        <f t="shared" si="7"/>
        <v>29175.614999999998</v>
      </c>
    </row>
    <row r="909" spans="2:6" s="3" customFormat="1" ht="0.75" customHeight="1">
      <c r="B909" s="3">
        <v>15</v>
      </c>
      <c r="C909" s="23" t="s">
        <v>176</v>
      </c>
      <c r="D909" s="3">
        <v>1966</v>
      </c>
      <c r="E909" s="29">
        <v>2.5</v>
      </c>
      <c r="F909" s="29">
        <f t="shared" si="7"/>
        <v>29178.114999999998</v>
      </c>
    </row>
    <row r="910" spans="2:6" s="3" customFormat="1" ht="0.75" customHeight="1">
      <c r="B910" s="3">
        <v>23</v>
      </c>
      <c r="C910" s="23" t="s">
        <v>184</v>
      </c>
      <c r="D910" s="3">
        <v>1966</v>
      </c>
      <c r="E910" s="29">
        <v>4.5</v>
      </c>
      <c r="F910" s="29">
        <f t="shared" si="7"/>
        <v>29182.614999999998</v>
      </c>
    </row>
    <row r="911" spans="2:6" s="3" customFormat="1" ht="0.75" customHeight="1">
      <c r="B911" s="3">
        <v>71</v>
      </c>
      <c r="C911" s="23" t="s">
        <v>13</v>
      </c>
      <c r="D911" s="3">
        <v>1966</v>
      </c>
      <c r="E911" s="29">
        <v>1.6</v>
      </c>
      <c r="F911" s="29">
        <f t="shared" si="7"/>
        <v>29184.214999999997</v>
      </c>
    </row>
    <row r="912" spans="2:6" s="3" customFormat="1" ht="0.75" customHeight="1">
      <c r="B912" s="3">
        <v>95</v>
      </c>
      <c r="C912" s="23" t="s">
        <v>37</v>
      </c>
      <c r="D912" s="3">
        <v>1966</v>
      </c>
      <c r="E912" s="29">
        <v>18.3</v>
      </c>
      <c r="F912" s="29">
        <f t="shared" si="7"/>
        <v>29202.514999999996</v>
      </c>
    </row>
    <row r="913" spans="2:6" s="3" customFormat="1" ht="0.75" customHeight="1">
      <c r="B913" s="3">
        <v>54</v>
      </c>
      <c r="C913" s="23" t="s">
        <v>96</v>
      </c>
      <c r="D913" s="3">
        <v>1968</v>
      </c>
      <c r="E913" s="29">
        <v>0.325</v>
      </c>
      <c r="F913" s="29">
        <f t="shared" si="7"/>
        <v>29202.839999999997</v>
      </c>
    </row>
    <row r="914" spans="2:6" s="3" customFormat="1" ht="0.75" customHeight="1">
      <c r="B914" s="3">
        <v>110</v>
      </c>
      <c r="C914" s="23" t="s">
        <v>52</v>
      </c>
      <c r="D914" s="3">
        <v>1968</v>
      </c>
      <c r="E914" s="29">
        <v>10.9</v>
      </c>
      <c r="F914" s="29">
        <f t="shared" si="7"/>
        <v>29213.739999999998</v>
      </c>
    </row>
    <row r="915" spans="2:6" s="3" customFormat="1" ht="0.75" customHeight="1">
      <c r="B915" s="3">
        <v>161</v>
      </c>
      <c r="C915" s="23" t="s">
        <v>260</v>
      </c>
      <c r="D915" s="3">
        <v>1968</v>
      </c>
      <c r="E915" s="29">
        <v>3.6</v>
      </c>
      <c r="F915" s="29">
        <f t="shared" si="7"/>
        <v>29217.339999999997</v>
      </c>
    </row>
    <row r="916" spans="2:6" s="3" customFormat="1" ht="0.75" customHeight="1">
      <c r="B916" s="3">
        <v>58</v>
      </c>
      <c r="C916" s="23" t="s">
        <v>1</v>
      </c>
      <c r="D916" s="3">
        <v>1970</v>
      </c>
      <c r="E916" s="29">
        <v>4.7</v>
      </c>
      <c r="F916" s="29">
        <f t="shared" si="7"/>
        <v>29222.039999999997</v>
      </c>
    </row>
    <row r="917" spans="2:6" s="3" customFormat="1" ht="0.75" customHeight="1">
      <c r="B917" s="3">
        <v>13</v>
      </c>
      <c r="C917" s="23" t="s">
        <v>175</v>
      </c>
      <c r="D917" s="3">
        <v>1971</v>
      </c>
      <c r="E917" s="29">
        <v>7.3</v>
      </c>
      <c r="F917" s="29">
        <f t="shared" si="7"/>
        <v>29229.339999999997</v>
      </c>
    </row>
    <row r="918" spans="2:6" s="3" customFormat="1" ht="0.75" customHeight="1">
      <c r="B918" s="3">
        <v>20</v>
      </c>
      <c r="C918" s="23" t="s">
        <v>181</v>
      </c>
      <c r="D918" s="3">
        <v>1971</v>
      </c>
      <c r="E918" s="29">
        <v>1.3</v>
      </c>
      <c r="F918" s="29">
        <f t="shared" si="7"/>
        <v>29230.639999999996</v>
      </c>
    </row>
    <row r="919" spans="2:6" s="3" customFormat="1" ht="0.75" customHeight="1">
      <c r="B919" s="3">
        <v>127</v>
      </c>
      <c r="C919" s="23" t="s">
        <v>67</v>
      </c>
      <c r="D919" s="3">
        <v>1971</v>
      </c>
      <c r="E919" s="29">
        <v>19.1</v>
      </c>
      <c r="F919" s="29">
        <f t="shared" si="7"/>
        <v>29249.739999999994</v>
      </c>
    </row>
    <row r="920" spans="2:6" s="3" customFormat="1" ht="0.75" customHeight="1">
      <c r="B920" s="3">
        <v>137</v>
      </c>
      <c r="C920" s="23" t="s">
        <v>76</v>
      </c>
      <c r="D920" s="3">
        <v>1971</v>
      </c>
      <c r="E920" s="29">
        <v>10.7</v>
      </c>
      <c r="F920" s="29">
        <f t="shared" si="7"/>
        <v>29260.439999999995</v>
      </c>
    </row>
    <row r="921" spans="2:6" s="3" customFormat="1" ht="0.75" customHeight="1">
      <c r="B921" s="3">
        <v>174</v>
      </c>
      <c r="C921" s="23" t="s">
        <v>273</v>
      </c>
      <c r="D921" s="3">
        <v>1971</v>
      </c>
      <c r="E921" s="29">
        <v>70.1</v>
      </c>
      <c r="F921" s="29">
        <f t="shared" si="7"/>
        <v>29330.539999999994</v>
      </c>
    </row>
    <row r="922" spans="2:6" s="3" customFormat="1" ht="0.75" customHeight="1">
      <c r="B922" s="3">
        <v>12</v>
      </c>
      <c r="C922" s="23" t="s">
        <v>174</v>
      </c>
      <c r="D922" s="3">
        <v>1973</v>
      </c>
      <c r="E922" s="29">
        <v>4.8</v>
      </c>
      <c r="F922" s="29">
        <f aca="true" t="shared" si="8" ref="F922:F976">F921+E922</f>
        <v>29335.339999999993</v>
      </c>
    </row>
    <row r="923" spans="2:6" s="3" customFormat="1" ht="0.75" customHeight="1">
      <c r="B923" s="3">
        <v>64</v>
      </c>
      <c r="C923" s="23" t="s">
        <v>7</v>
      </c>
      <c r="D923" s="3">
        <v>1973</v>
      </c>
      <c r="E923" s="29">
        <v>1450</v>
      </c>
      <c r="F923" s="29">
        <f t="shared" si="8"/>
        <v>30785.339999999993</v>
      </c>
    </row>
    <row r="924" spans="2:6" s="3" customFormat="1" ht="0.75" customHeight="1">
      <c r="B924" s="3">
        <v>14</v>
      </c>
      <c r="C924" s="23" t="s">
        <v>107</v>
      </c>
      <c r="D924" s="3">
        <v>1974</v>
      </c>
      <c r="E924" s="29">
        <v>144.5</v>
      </c>
      <c r="F924" s="29">
        <f t="shared" si="8"/>
        <v>30929.839999999993</v>
      </c>
    </row>
    <row r="925" spans="2:6" s="3" customFormat="1" ht="0.75" customHeight="1">
      <c r="B925" s="3">
        <v>67</v>
      </c>
      <c r="C925" s="23" t="s">
        <v>10</v>
      </c>
      <c r="D925" s="3">
        <v>1974</v>
      </c>
      <c r="E925" s="29">
        <v>0.284</v>
      </c>
      <c r="F925" s="29">
        <f t="shared" si="8"/>
        <v>30930.123999999993</v>
      </c>
    </row>
    <row r="926" spans="2:6" s="3" customFormat="1" ht="0.75" customHeight="1">
      <c r="B926" s="3">
        <v>70</v>
      </c>
      <c r="C926" s="23" t="s">
        <v>12</v>
      </c>
      <c r="D926" s="3">
        <v>1974</v>
      </c>
      <c r="E926" s="29">
        <v>1</v>
      </c>
      <c r="F926" s="29">
        <f t="shared" si="8"/>
        <v>30931.123999999993</v>
      </c>
    </row>
    <row r="927" spans="2:6" s="3" customFormat="1" ht="0.75" customHeight="1">
      <c r="B927" s="3">
        <v>32</v>
      </c>
      <c r="C927" s="23" t="s">
        <v>193</v>
      </c>
      <c r="D927" s="3">
        <v>1975</v>
      </c>
      <c r="E927" s="29">
        <v>0.44</v>
      </c>
      <c r="F927" s="29">
        <f t="shared" si="8"/>
        <v>30931.56399999999</v>
      </c>
    </row>
    <row r="928" spans="2:6" s="3" customFormat="1" ht="0.75" customHeight="1">
      <c r="B928" s="3">
        <v>38</v>
      </c>
      <c r="C928" s="23" t="s">
        <v>199</v>
      </c>
      <c r="D928" s="3">
        <v>1975</v>
      </c>
      <c r="E928" s="29">
        <v>0.37</v>
      </c>
      <c r="F928" s="29">
        <f t="shared" si="8"/>
        <v>30931.93399999999</v>
      </c>
    </row>
    <row r="929" spans="2:6" s="3" customFormat="1" ht="0.75" customHeight="1">
      <c r="B929" s="3">
        <v>117</v>
      </c>
      <c r="C929" s="23" t="s">
        <v>59</v>
      </c>
      <c r="D929" s="3">
        <v>1975</v>
      </c>
      <c r="E929" s="29">
        <v>12.2</v>
      </c>
      <c r="F929" s="29">
        <f t="shared" si="8"/>
        <v>30944.13399999999</v>
      </c>
    </row>
    <row r="930" spans="2:6" s="3" customFormat="1" ht="0.75" customHeight="1">
      <c r="B930" s="3">
        <v>131</v>
      </c>
      <c r="C930" s="23" t="s">
        <v>97</v>
      </c>
      <c r="D930" s="3">
        <v>1975</v>
      </c>
      <c r="E930" s="29">
        <v>10.2</v>
      </c>
      <c r="F930" s="29">
        <f t="shared" si="8"/>
        <v>30954.33399999999</v>
      </c>
    </row>
    <row r="931" spans="2:6" s="3" customFormat="1" ht="0.75" customHeight="1">
      <c r="B931" s="3">
        <v>146</v>
      </c>
      <c r="C931" s="23" t="s">
        <v>85</v>
      </c>
      <c r="D931" s="3">
        <v>1975</v>
      </c>
      <c r="E931" s="29">
        <v>0.138</v>
      </c>
      <c r="F931" s="29">
        <f t="shared" si="8"/>
        <v>30954.47199999999</v>
      </c>
    </row>
    <row r="932" spans="2:6" s="3" customFormat="1" ht="0.75" customHeight="1">
      <c r="B932" s="3">
        <v>160</v>
      </c>
      <c r="C932" s="23" t="s">
        <v>259</v>
      </c>
      <c r="D932" s="3">
        <v>1975</v>
      </c>
      <c r="E932" s="29">
        <v>1.3</v>
      </c>
      <c r="F932" s="29">
        <f t="shared" si="8"/>
        <v>30955.77199999999</v>
      </c>
    </row>
    <row r="933" spans="2:6" s="3" customFormat="1" ht="0.75" customHeight="1">
      <c r="B933" s="3">
        <v>5</v>
      </c>
      <c r="C933" s="23" t="s">
        <v>167</v>
      </c>
      <c r="D933" s="3">
        <v>1976</v>
      </c>
      <c r="E933" s="29">
        <v>7.4</v>
      </c>
      <c r="F933" s="29">
        <f t="shared" si="8"/>
        <v>30963.17199999999</v>
      </c>
    </row>
    <row r="934" spans="2:6" s="3" customFormat="1" ht="0.75" customHeight="1">
      <c r="B934" s="3">
        <v>144</v>
      </c>
      <c r="C934" s="23" t="s">
        <v>83</v>
      </c>
      <c r="D934" s="3">
        <v>1976</v>
      </c>
      <c r="E934" s="29">
        <v>0.415</v>
      </c>
      <c r="F934" s="29">
        <f t="shared" si="8"/>
        <v>30963.586999999992</v>
      </c>
    </row>
    <row r="935" spans="2:6" s="3" customFormat="1" ht="0.75" customHeight="1">
      <c r="B935" s="3">
        <v>149</v>
      </c>
      <c r="C935" s="23" t="s">
        <v>88</v>
      </c>
      <c r="D935" s="3">
        <v>1976</v>
      </c>
      <c r="E935" s="29">
        <v>0.43</v>
      </c>
      <c r="F935" s="29">
        <f t="shared" si="8"/>
        <v>30964.016999999993</v>
      </c>
    </row>
    <row r="936" spans="2:6" s="3" customFormat="1" ht="0.75" customHeight="1">
      <c r="B936" s="3">
        <v>48</v>
      </c>
      <c r="C936" s="23" t="s">
        <v>208</v>
      </c>
      <c r="D936" s="3">
        <v>1977</v>
      </c>
      <c r="E936" s="29">
        <v>0.5</v>
      </c>
      <c r="F936" s="29">
        <f t="shared" si="8"/>
        <v>30964.516999999993</v>
      </c>
    </row>
    <row r="937" spans="2:6" s="3" customFormat="1" ht="0.75" customHeight="1">
      <c r="B937" s="3">
        <v>181</v>
      </c>
      <c r="C937" s="23" t="s">
        <v>280</v>
      </c>
      <c r="D937" s="3">
        <v>1977</v>
      </c>
      <c r="E937" s="29">
        <v>97</v>
      </c>
      <c r="F937" s="29">
        <f t="shared" si="8"/>
        <v>31061.516999999993</v>
      </c>
    </row>
    <row r="938" spans="2:6" s="3" customFormat="1" ht="0.75" customHeight="1">
      <c r="B938" s="3">
        <v>49</v>
      </c>
      <c r="C938" s="23" t="s">
        <v>209</v>
      </c>
      <c r="D938" s="3">
        <v>1978</v>
      </c>
      <c r="E938" s="29">
        <v>0.2</v>
      </c>
      <c r="F938" s="29">
        <f t="shared" si="8"/>
        <v>31061.716999999993</v>
      </c>
    </row>
    <row r="939" spans="2:6" s="3" customFormat="1" ht="0.75" customHeight="1">
      <c r="B939" s="3">
        <v>154</v>
      </c>
      <c r="C939" s="23" t="s">
        <v>253</v>
      </c>
      <c r="D939" s="3">
        <v>1978</v>
      </c>
      <c r="E939" s="29">
        <v>1</v>
      </c>
      <c r="F939" s="29">
        <f t="shared" si="8"/>
        <v>31062.716999999993</v>
      </c>
    </row>
    <row r="940" spans="2:6" s="3" customFormat="1" ht="0.75" customHeight="1">
      <c r="B940" s="3">
        <v>142</v>
      </c>
      <c r="C940" s="23" t="s">
        <v>81</v>
      </c>
      <c r="D940" s="3">
        <v>1979</v>
      </c>
      <c r="E940" s="29">
        <v>0.64</v>
      </c>
      <c r="F940" s="29">
        <f t="shared" si="8"/>
        <v>31063.356999999993</v>
      </c>
    </row>
    <row r="941" spans="2:6" s="3" customFormat="1" ht="0.75" customHeight="1">
      <c r="B941" s="3">
        <v>143</v>
      </c>
      <c r="C941" s="23" t="s">
        <v>82</v>
      </c>
      <c r="D941" s="3">
        <v>1980</v>
      </c>
      <c r="E941" s="29">
        <v>0.24</v>
      </c>
      <c r="F941" s="29">
        <f t="shared" si="8"/>
        <v>31063.596999999994</v>
      </c>
    </row>
    <row r="942" spans="2:6" s="3" customFormat="1" ht="0.75" customHeight="1">
      <c r="B942" s="3">
        <v>185</v>
      </c>
      <c r="C942" s="23" t="s">
        <v>93</v>
      </c>
      <c r="D942" s="3">
        <v>1980</v>
      </c>
      <c r="E942" s="29">
        <v>18.1</v>
      </c>
      <c r="F942" s="29">
        <f t="shared" si="8"/>
        <v>31081.696999999993</v>
      </c>
    </row>
    <row r="943" spans="2:6" s="3" customFormat="1" ht="0.75" customHeight="1">
      <c r="B943" s="3">
        <v>6</v>
      </c>
      <c r="C943" s="23" t="s">
        <v>168</v>
      </c>
      <c r="D943" s="3">
        <v>1981</v>
      </c>
      <c r="E943" s="29">
        <v>0.45</v>
      </c>
      <c r="F943" s="29">
        <f t="shared" si="8"/>
        <v>31082.146999999994</v>
      </c>
    </row>
    <row r="944" spans="2:6" s="3" customFormat="1" ht="0.75" customHeight="1">
      <c r="B944" s="3">
        <v>18</v>
      </c>
      <c r="C944" s="23" t="s">
        <v>179</v>
      </c>
      <c r="D944" s="3">
        <v>1981</v>
      </c>
      <c r="E944" s="29">
        <v>0.575</v>
      </c>
      <c r="F944" s="29">
        <f t="shared" si="8"/>
        <v>31082.721999999994</v>
      </c>
    </row>
    <row r="945" spans="2:6" s="3" customFormat="1" ht="0.75" customHeight="1">
      <c r="B945" s="3">
        <v>179</v>
      </c>
      <c r="C945" s="23" t="s">
        <v>278</v>
      </c>
      <c r="D945" s="3">
        <v>1981</v>
      </c>
      <c r="E945" s="29">
        <v>0.21</v>
      </c>
      <c r="F945" s="29">
        <f t="shared" si="8"/>
        <v>31082.931999999993</v>
      </c>
    </row>
    <row r="946" spans="2:6" s="3" customFormat="1" ht="0.75" customHeight="1">
      <c r="B946" s="3">
        <v>141</v>
      </c>
      <c r="C946" s="23" t="s">
        <v>80</v>
      </c>
      <c r="D946" s="3">
        <v>1983</v>
      </c>
      <c r="E946" s="29">
        <v>0.22</v>
      </c>
      <c r="F946" s="29">
        <f t="shared" si="8"/>
        <v>31083.151999999995</v>
      </c>
    </row>
    <row r="947" spans="2:6" s="3" customFormat="1" ht="0.75" customHeight="1">
      <c r="B947" s="3">
        <v>25</v>
      </c>
      <c r="C947" s="23" t="s">
        <v>186</v>
      </c>
      <c r="D947" s="3">
        <v>1984</v>
      </c>
      <c r="E947" s="29">
        <v>4.6</v>
      </c>
      <c r="F947" s="29">
        <f t="shared" si="8"/>
        <v>31087.751999999993</v>
      </c>
    </row>
    <row r="948" spans="2:6" s="3" customFormat="1" ht="0.75" customHeight="1">
      <c r="B948" s="3">
        <v>98</v>
      </c>
      <c r="C948" s="23" t="s">
        <v>40</v>
      </c>
      <c r="D948" s="3">
        <v>1990</v>
      </c>
      <c r="E948" s="29">
        <v>0.63</v>
      </c>
      <c r="F948" s="29">
        <f t="shared" si="8"/>
        <v>31088.381999999994</v>
      </c>
    </row>
    <row r="949" spans="2:6" s="3" customFormat="1" ht="0.75" customHeight="1">
      <c r="B949" s="3">
        <v>119</v>
      </c>
      <c r="C949" s="23" t="s">
        <v>60</v>
      </c>
      <c r="D949" s="3">
        <v>1990</v>
      </c>
      <c r="E949" s="29">
        <v>5.8</v>
      </c>
      <c r="F949" s="29">
        <f t="shared" si="8"/>
        <v>31094.181999999993</v>
      </c>
    </row>
    <row r="950" spans="2:6" s="3" customFormat="1" ht="0.75" customHeight="1">
      <c r="B950" s="3">
        <v>56</v>
      </c>
      <c r="C950" s="23" t="s">
        <v>215</v>
      </c>
      <c r="D950" s="3">
        <v>1991</v>
      </c>
      <c r="E950" s="29">
        <v>12.3</v>
      </c>
      <c r="F950" s="29">
        <f t="shared" si="8"/>
        <v>31106.481999999993</v>
      </c>
    </row>
    <row r="951" spans="2:6" s="3" customFormat="1" ht="0.75" customHeight="1">
      <c r="B951" s="3">
        <v>88</v>
      </c>
      <c r="C951" s="23" t="s">
        <v>30</v>
      </c>
      <c r="D951" s="3">
        <v>1991</v>
      </c>
      <c r="E951" s="29">
        <v>21.5</v>
      </c>
      <c r="F951" s="29">
        <f t="shared" si="8"/>
        <v>31127.981999999993</v>
      </c>
    </row>
    <row r="952" spans="2:6" s="3" customFormat="1" ht="0.75" customHeight="1">
      <c r="B952" s="3">
        <v>89</v>
      </c>
      <c r="C952" s="23" t="s">
        <v>31</v>
      </c>
      <c r="D952" s="3">
        <v>1991</v>
      </c>
      <c r="E952" s="29">
        <v>591</v>
      </c>
      <c r="F952" s="29">
        <f t="shared" si="8"/>
        <v>31718.981999999993</v>
      </c>
    </row>
    <row r="953" spans="2:6" s="3" customFormat="1" ht="0.75" customHeight="1">
      <c r="B953" s="3">
        <v>93</v>
      </c>
      <c r="C953" s="23" t="s">
        <v>35</v>
      </c>
      <c r="D953" s="3">
        <v>1991</v>
      </c>
      <c r="E953" s="29">
        <v>14.7</v>
      </c>
      <c r="F953" s="29">
        <f t="shared" si="8"/>
        <v>31733.681999999993</v>
      </c>
    </row>
    <row r="954" spans="2:6" s="3" customFormat="1" ht="0.75" customHeight="1">
      <c r="B954" s="3">
        <v>99</v>
      </c>
      <c r="C954" s="23" t="s">
        <v>41</v>
      </c>
      <c r="D954" s="3">
        <v>1991</v>
      </c>
      <c r="E954" s="29">
        <v>13.3</v>
      </c>
      <c r="F954" s="29">
        <f t="shared" si="8"/>
        <v>31746.981999999993</v>
      </c>
    </row>
    <row r="955" spans="2:6" s="3" customFormat="1" ht="0.75" customHeight="1">
      <c r="B955" s="3">
        <v>108</v>
      </c>
      <c r="C955" s="23" t="s">
        <v>50</v>
      </c>
      <c r="D955" s="3">
        <v>1991</v>
      </c>
      <c r="E955" s="29">
        <v>0.094</v>
      </c>
      <c r="F955" s="29">
        <f t="shared" si="8"/>
        <v>31747.075999999994</v>
      </c>
    </row>
    <row r="956" spans="2:6" s="3" customFormat="1" ht="0.75" customHeight="1">
      <c r="B956" s="3">
        <v>112</v>
      </c>
      <c r="C956" s="23" t="s">
        <v>54</v>
      </c>
      <c r="D956" s="3">
        <v>1991</v>
      </c>
      <c r="E956" s="29">
        <v>0.205</v>
      </c>
      <c r="F956" s="29">
        <f t="shared" si="8"/>
        <v>31747.280999999995</v>
      </c>
    </row>
    <row r="957" spans="2:6" s="3" customFormat="1" ht="0.75" customHeight="1">
      <c r="B957" s="3">
        <v>8</v>
      </c>
      <c r="C957" s="23" t="s">
        <v>170</v>
      </c>
      <c r="D957" s="3">
        <v>1992</v>
      </c>
      <c r="E957" s="29">
        <v>9.1</v>
      </c>
      <c r="F957" s="29">
        <f t="shared" si="8"/>
        <v>31756.380999999994</v>
      </c>
    </row>
    <row r="958" spans="2:6" s="3" customFormat="1" ht="0.75" customHeight="1">
      <c r="B958" s="3">
        <v>11</v>
      </c>
      <c r="C958" s="23" t="s">
        <v>173</v>
      </c>
      <c r="D958" s="3">
        <v>1992</v>
      </c>
      <c r="E958" s="29">
        <v>11.5</v>
      </c>
      <c r="F958" s="29">
        <f t="shared" si="8"/>
        <v>31767.880999999994</v>
      </c>
    </row>
    <row r="959" spans="2:6" s="3" customFormat="1" ht="0.75" customHeight="1">
      <c r="B959" s="3">
        <v>22</v>
      </c>
      <c r="C959" s="23" t="s">
        <v>183</v>
      </c>
      <c r="D959" s="3">
        <v>1992</v>
      </c>
      <c r="E959" s="29">
        <v>1</v>
      </c>
      <c r="F959" s="29">
        <f t="shared" si="8"/>
        <v>31768.880999999994</v>
      </c>
    </row>
    <row r="960" spans="2:6" s="3" customFormat="1" ht="0.75" customHeight="1">
      <c r="B960" s="3">
        <v>43</v>
      </c>
      <c r="C960" s="23" t="s">
        <v>203</v>
      </c>
      <c r="D960" s="3">
        <v>1992</v>
      </c>
      <c r="E960" s="29">
        <v>20.1</v>
      </c>
      <c r="F960" s="29">
        <f t="shared" si="8"/>
        <v>31788.980999999992</v>
      </c>
    </row>
    <row r="961" spans="2:6" s="3" customFormat="1" ht="0.75" customHeight="1">
      <c r="B961" s="3">
        <v>63</v>
      </c>
      <c r="C961" s="23" t="s">
        <v>6</v>
      </c>
      <c r="D961" s="3">
        <v>1992</v>
      </c>
      <c r="E961" s="29">
        <v>6.2</v>
      </c>
      <c r="F961" s="29">
        <f t="shared" si="8"/>
        <v>31795.180999999993</v>
      </c>
    </row>
    <row r="962" spans="2:6" s="3" customFormat="1" ht="0.75" customHeight="1">
      <c r="B962" s="3">
        <v>86</v>
      </c>
      <c r="C962" s="23" t="s">
        <v>28</v>
      </c>
      <c r="D962" s="3">
        <v>1992</v>
      </c>
      <c r="E962" s="29">
        <v>46.9</v>
      </c>
      <c r="F962" s="29">
        <f t="shared" si="8"/>
        <v>31842.080999999995</v>
      </c>
    </row>
    <row r="963" spans="2:6" s="3" customFormat="1" ht="0.75" customHeight="1">
      <c r="B963" s="3">
        <v>91</v>
      </c>
      <c r="C963" s="23" t="s">
        <v>33</v>
      </c>
      <c r="D963" s="3">
        <v>1992</v>
      </c>
      <c r="E963" s="29">
        <v>5.4</v>
      </c>
      <c r="F963" s="29">
        <f t="shared" si="8"/>
        <v>31847.480999999996</v>
      </c>
    </row>
    <row r="964" spans="2:6" s="3" customFormat="1" ht="0.75" customHeight="1">
      <c r="B964" s="3">
        <v>113</v>
      </c>
      <c r="C964" s="23" t="s">
        <v>55</v>
      </c>
      <c r="D964" s="3">
        <v>1992</v>
      </c>
      <c r="E964" s="29">
        <v>10.4</v>
      </c>
      <c r="F964" s="29">
        <f t="shared" si="8"/>
        <v>31857.880999999998</v>
      </c>
    </row>
    <row r="965" spans="2:6" s="3" customFormat="1" ht="0.75" customHeight="1">
      <c r="B965" s="3">
        <v>145</v>
      </c>
      <c r="C965" s="23" t="s">
        <v>84</v>
      </c>
      <c r="D965" s="3">
        <v>1992</v>
      </c>
      <c r="E965" s="29">
        <v>0.38</v>
      </c>
      <c r="F965" s="29">
        <f t="shared" si="8"/>
        <v>31858.261</v>
      </c>
    </row>
    <row r="966" spans="2:6" s="3" customFormat="1" ht="0.75" customHeight="1">
      <c r="B966" s="3">
        <v>153</v>
      </c>
      <c r="C966" s="23" t="s">
        <v>252</v>
      </c>
      <c r="D966" s="3">
        <v>1992</v>
      </c>
      <c r="E966" s="29">
        <v>22.6</v>
      </c>
      <c r="F966" s="29">
        <f t="shared" si="8"/>
        <v>31880.860999999997</v>
      </c>
    </row>
    <row r="967" spans="2:6" s="3" customFormat="1" ht="0.75" customHeight="1">
      <c r="B967" s="3">
        <v>164</v>
      </c>
      <c r="C967" s="23" t="s">
        <v>263</v>
      </c>
      <c r="D967" s="3">
        <v>1992</v>
      </c>
      <c r="E967" s="29">
        <v>6.4</v>
      </c>
      <c r="F967" s="29">
        <f t="shared" si="8"/>
        <v>31887.261</v>
      </c>
    </row>
    <row r="968" spans="2:6" s="3" customFormat="1" ht="0.75" customHeight="1">
      <c r="B968" s="3">
        <v>171</v>
      </c>
      <c r="C968" s="23" t="s">
        <v>270</v>
      </c>
      <c r="D968" s="3">
        <v>1992</v>
      </c>
      <c r="E968" s="29">
        <v>11.5</v>
      </c>
      <c r="F968" s="29">
        <f t="shared" si="8"/>
        <v>31898.761</v>
      </c>
    </row>
    <row r="969" spans="2:6" s="3" customFormat="1" ht="0.75" customHeight="1">
      <c r="B969" s="3">
        <v>178</v>
      </c>
      <c r="C969" s="23" t="s">
        <v>277</v>
      </c>
      <c r="D969" s="3">
        <v>1992</v>
      </c>
      <c r="E969" s="29">
        <v>54.7</v>
      </c>
      <c r="F969" s="29">
        <f t="shared" si="8"/>
        <v>31953.461</v>
      </c>
    </row>
    <row r="970" spans="2:6" s="3" customFormat="1" ht="0.75" customHeight="1">
      <c r="B970" s="3">
        <v>4</v>
      </c>
      <c r="C970" s="23" t="s">
        <v>166</v>
      </c>
      <c r="D970" s="3">
        <v>1993</v>
      </c>
      <c r="E970" s="29">
        <v>1.01</v>
      </c>
      <c r="F970" s="29">
        <f t="shared" si="8"/>
        <v>31954.470999999998</v>
      </c>
    </row>
    <row r="971" spans="2:6" s="3" customFormat="1" ht="0.75" customHeight="1">
      <c r="B971" s="3">
        <v>46</v>
      </c>
      <c r="C971" s="23" t="s">
        <v>206</v>
      </c>
      <c r="D971" s="3">
        <v>1993</v>
      </c>
      <c r="E971" s="29">
        <v>106.2</v>
      </c>
      <c r="F971" s="29">
        <f t="shared" si="8"/>
        <v>32060.671</v>
      </c>
    </row>
    <row r="972" spans="2:6" s="3" customFormat="1" ht="0.75" customHeight="1">
      <c r="B972" s="3">
        <v>55</v>
      </c>
      <c r="C972" s="23" t="s">
        <v>214</v>
      </c>
      <c r="D972" s="3">
        <v>1993</v>
      </c>
      <c r="E972" s="29">
        <v>2</v>
      </c>
      <c r="F972" s="29">
        <f t="shared" si="8"/>
        <v>32062.671</v>
      </c>
    </row>
    <row r="973" spans="2:6" s="3" customFormat="1" ht="0.75" customHeight="1">
      <c r="B973" s="3">
        <v>101</v>
      </c>
      <c r="C973" s="23" t="s">
        <v>43</v>
      </c>
      <c r="D973" s="3">
        <v>1993</v>
      </c>
      <c r="E973" s="29">
        <v>1.9</v>
      </c>
      <c r="F973" s="29">
        <f t="shared" si="8"/>
        <v>32064.571</v>
      </c>
    </row>
    <row r="974" spans="2:6" s="3" customFormat="1" ht="0.75" customHeight="1">
      <c r="B974" s="3">
        <v>114</v>
      </c>
      <c r="C974" s="23" t="s">
        <v>56</v>
      </c>
      <c r="D974" s="3">
        <v>1993</v>
      </c>
      <c r="E974" s="29">
        <v>0.788</v>
      </c>
      <c r="F974" s="29">
        <f t="shared" si="8"/>
        <v>32065.359</v>
      </c>
    </row>
    <row r="975" spans="2:6" s="3" customFormat="1" ht="0.75" customHeight="1">
      <c r="B975" s="3">
        <v>152</v>
      </c>
      <c r="C975" s="23" t="s">
        <v>251</v>
      </c>
      <c r="D975" s="3">
        <v>1993</v>
      </c>
      <c r="E975" s="29">
        <v>39</v>
      </c>
      <c r="F975" s="29">
        <f t="shared" si="8"/>
        <v>32104.359</v>
      </c>
    </row>
    <row r="976" spans="2:6" s="3" customFormat="1" ht="0.75" customHeight="1">
      <c r="B976" s="3">
        <v>129</v>
      </c>
      <c r="C976" s="23" t="s">
        <v>69</v>
      </c>
      <c r="D976" s="3">
        <v>1994</v>
      </c>
      <c r="E976" s="29">
        <v>0.081</v>
      </c>
      <c r="F976" s="29">
        <f t="shared" si="8"/>
        <v>32104.44</v>
      </c>
    </row>
    <row r="977" spans="3:5" s="3" customFormat="1" ht="0.75" customHeight="1">
      <c r="C977" s="5" t="s">
        <v>151</v>
      </c>
      <c r="D977" s="6">
        <f>COUNT(D792:D976)</f>
        <v>185</v>
      </c>
      <c r="E977" s="6">
        <f>COUNT(E792:E976)</f>
        <v>185</v>
      </c>
    </row>
    <row r="978" spans="3:5" s="3" customFormat="1" ht="0.75" customHeight="1">
      <c r="C978" s="5" t="s">
        <v>152</v>
      </c>
      <c r="D978" s="6"/>
      <c r="E978" s="38">
        <f>SUM(E792:E976)</f>
        <v>32104.44</v>
      </c>
    </row>
    <row r="979" spans="3:5" s="3" customFormat="1" ht="0.75" customHeight="1">
      <c r="C979" s="5" t="s">
        <v>155</v>
      </c>
      <c r="D979" s="40">
        <f>AVERAGE(D792:D976)</f>
        <v>1963.0378378378377</v>
      </c>
      <c r="E979" s="41">
        <f>AVERAGE(E792:E976)</f>
        <v>173.53751351351352</v>
      </c>
    </row>
    <row r="980" spans="3:5" s="3" customFormat="1" ht="0.75" customHeight="1">
      <c r="C980" s="5" t="s">
        <v>156</v>
      </c>
      <c r="D980" s="6">
        <f>MEDIAN(D792:D976)</f>
        <v>1960</v>
      </c>
      <c r="E980" s="6">
        <f>MEDIAN(E792:E976)</f>
        <v>16.5</v>
      </c>
    </row>
    <row r="981" spans="3:5" s="3" customFormat="1" ht="0.75" customHeight="1">
      <c r="C981" s="5" t="s">
        <v>157</v>
      </c>
      <c r="D981" s="6">
        <f>MODE(D792:D976)</f>
        <v>1945</v>
      </c>
      <c r="E981" s="6">
        <f>MODE(E792:E976)</f>
        <v>1</v>
      </c>
    </row>
    <row r="982" spans="3:5" s="3" customFormat="1" ht="0.75" customHeight="1">
      <c r="C982" s="5" t="s">
        <v>158</v>
      </c>
      <c r="D982" s="32">
        <f>STDEV(D792:D976)</f>
        <v>16.504731721914865</v>
      </c>
      <c r="E982" s="32">
        <f>STDEV(E792:E976)</f>
        <v>633.7023327323697</v>
      </c>
    </row>
  </sheetData>
  <printOptions/>
  <pageMargins left="0.3" right="0.3" top="0.7" bottom="0.7" header="0.5" footer="0.5"/>
  <pageSetup orientation="portrait" paperSize="9" scale="80"/>
  <headerFooter alignWithMargins="0">
    <oddHeader>&amp;CPoliticalBalkanization.xls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1999-01-06T03:51:33Z</cp:lastPrinted>
  <dcterms:created xsi:type="dcterms:W3CDTF">1999-01-05T17:03:31Z</dcterms:created>
  <cp:category/>
  <cp:version/>
  <cp:contentType/>
  <cp:contentStatus/>
</cp:coreProperties>
</file>