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20" windowWidth="15920" windowHeight="9280" tabRatio="8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<sst xmlns="http://schemas.openxmlformats.org/spreadsheetml/2006/main" count="64" uniqueCount="45">
  <si>
    <t>Dr. P. LeBel</t>
  </si>
  <si>
    <t>Strategic Decision of Firms Under Profitability Stabilization</t>
  </si>
  <si>
    <t>Simulation</t>
  </si>
  <si>
    <t>Base Case</t>
  </si>
  <si>
    <t>Cyclical =</t>
  </si>
  <si>
    <t>Power =</t>
  </si>
  <si>
    <t>a =</t>
  </si>
  <si>
    <t>Constant=</t>
  </si>
  <si>
    <t>Trend of OCC</t>
  </si>
  <si>
    <t>Actions:</t>
  </si>
  <si>
    <t>Entry</t>
  </si>
  <si>
    <t>Exit</t>
  </si>
  <si>
    <t>A</t>
  </si>
  <si>
    <t>Three-Period</t>
  </si>
  <si>
    <t>B</t>
  </si>
  <si>
    <t>One-Parameter</t>
  </si>
  <si>
    <t>C</t>
  </si>
  <si>
    <t>T</t>
  </si>
  <si>
    <t>Value</t>
  </si>
  <si>
    <t>Decision</t>
  </si>
  <si>
    <t>Moving Average</t>
  </si>
  <si>
    <t>Exp.Smoothing</t>
  </si>
  <si>
    <t>Actual</t>
  </si>
  <si>
    <t>Mov.Average</t>
  </si>
  <si>
    <t>Decision A =</t>
  </si>
  <si>
    <t>Instantaneous Adjustment</t>
  </si>
  <si>
    <t>Decision B =</t>
  </si>
  <si>
    <t>3 period moving average adjustment</t>
  </si>
  <si>
    <t>Decision C =</t>
  </si>
  <si>
    <t>One-parameter Exponential Smoothing</t>
  </si>
  <si>
    <t>When Stabilization is Around a Trend</t>
  </si>
  <si>
    <t>OCC</t>
  </si>
  <si>
    <t>© 1999</t>
  </si>
  <si>
    <t xml:space="preserve">     In the static competitive market equilibrium model, firms make instantaneous adjustments on both</t>
  </si>
  <si>
    <t xml:space="preserve">profit maximizing levels of output as well as on whether to enter or leave markets, based on the </t>
  </si>
  <si>
    <t>opportunity cost of capital (OCC).  A more realistic approach is to consider the lagged effects of profit</t>
  </si>
  <si>
    <t>maximizing decisions using entry and exit decisions based on standard adjustment models such as a</t>
  </si>
  <si>
    <t xml:space="preserve">three period moving average, or a one or multiple parameter exponential smoothing process.  </t>
  </si>
  <si>
    <t>Opportunity Cost of Capital (OCC)</t>
  </si>
  <si>
    <t>ROE (Return on Equity) base =</t>
  </si>
  <si>
    <t>The trend effects of adjustment can be portrayed in terms of elementary regression profiles:</t>
  </si>
  <si>
    <t xml:space="preserve">     Whether instantaneous or lagged, decisions to enter or leave a market can be based on two basic approaches:</t>
  </si>
  <si>
    <t>one is to enter or leave a market based on the mean of some simple or moving average; another is to make a</t>
  </si>
  <si>
    <t>decision to enter or leave a market based on the underlying trend of profitability as a function of the time-based</t>
  </si>
  <si>
    <t>trend.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</si>
</sst>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Helv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2"/>
      <name val="Geneva"/>
      <family val="0"/>
    </font>
    <font>
      <b/>
      <sz val="12"/>
      <name val="Symbol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Geneva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/>
    </xf>
    <xf numFmtId="10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0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0" fontId="7" fillId="0" borderId="5" xfId="0" applyNumberFormat="1" applyFont="1" applyBorder="1" applyAlignment="1">
      <alignment/>
    </xf>
    <xf numFmtId="10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10" fontId="7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10" fontId="7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0" fontId="6" fillId="0" borderId="17" xfId="0" applyNumberFormat="1" applyFont="1" applyBorder="1" applyAlignment="1">
      <alignment horizontal="left"/>
    </xf>
    <xf numFmtId="10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10" fontId="7" fillId="0" borderId="18" xfId="0" applyNumberFormat="1" applyFont="1" applyBorder="1" applyAlignment="1">
      <alignment horizontal="left"/>
    </xf>
    <xf numFmtId="10" fontId="7" fillId="0" borderId="19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Regression to the Mean of Profitability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2975"/>
          <c:w val="0.9727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Sheet1!$B$23:$B$42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Sheet1!$C$23:$C$42</c:f>
              <c:numCache>
                <c:ptCount val="20"/>
                <c:pt idx="0">
                  <c:v>0.15</c:v>
                </c:pt>
                <c:pt idx="1">
                  <c:v>-0.085</c:v>
                </c:pt>
                <c:pt idx="2">
                  <c:v>0.28475</c:v>
                </c:pt>
                <c:pt idx="3">
                  <c:v>-0.0295375</c:v>
                </c:pt>
                <c:pt idx="4">
                  <c:v>0.237606875</c:v>
                </c:pt>
                <c:pt idx="5">
                  <c:v>0.010534156250000004</c:v>
                </c:pt>
                <c:pt idx="6">
                  <c:v>0.20354596718749998</c:v>
                </c:pt>
                <c:pt idx="7">
                  <c:v>0.039485927890625015</c:v>
                </c:pt>
                <c:pt idx="8">
                  <c:v>0.17893696129296874</c:v>
                </c:pt>
                <c:pt idx="9">
                  <c:v>0.06040358290097657</c:v>
                </c:pt>
                <c:pt idx="10">
                  <c:v>0.1611569545341699</c:v>
                </c:pt>
                <c:pt idx="11">
                  <c:v>0.07551658864595559</c:v>
                </c:pt>
                <c:pt idx="12">
                  <c:v>0.14831089965093774</c:v>
                </c:pt>
                <c:pt idx="13">
                  <c:v>0.08643573529670291</c:v>
                </c:pt>
                <c:pt idx="14">
                  <c:v>0.13902962499780253</c:v>
                </c:pt>
                <c:pt idx="15">
                  <c:v>0.09432481875186785</c:v>
                </c:pt>
                <c:pt idx="16">
                  <c:v>0.13232390406091232</c:v>
                </c:pt>
                <c:pt idx="17">
                  <c:v>0.10002468154822453</c:v>
                </c:pt>
                <c:pt idx="18">
                  <c:v>0.12747902068400915</c:v>
                </c:pt>
                <c:pt idx="19">
                  <c:v>0.10414283241859222</c:v>
                </c:pt>
              </c:numCache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080139"/>
        <c:crosses val="autoZero"/>
        <c:auto val="0"/>
        <c:lblOffset val="100"/>
        <c:noMultiLvlLbl val="0"/>
      </c:catAx>
      <c:valAx>
        <c:axId val="22080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82297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Alternative Regressions Toward the Mean of Profitability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5"/>
          <c:y val="0.10725"/>
          <c:w val="0.984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Sheet1!$C$158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Sheet1!$B$159:$B$178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Sheet1!$C$159:$C$178</c:f>
              <c:numCache>
                <c:ptCount val="20"/>
                <c:pt idx="0">
                  <c:v>0.15</c:v>
                </c:pt>
                <c:pt idx="1">
                  <c:v>-0.085</c:v>
                </c:pt>
                <c:pt idx="2">
                  <c:v>0.28475</c:v>
                </c:pt>
                <c:pt idx="3">
                  <c:v>-0.0295375</c:v>
                </c:pt>
                <c:pt idx="4">
                  <c:v>0.237606875</c:v>
                </c:pt>
                <c:pt idx="5">
                  <c:v>0.010534156250000004</c:v>
                </c:pt>
                <c:pt idx="6">
                  <c:v>0.20354596718749998</c:v>
                </c:pt>
                <c:pt idx="7">
                  <c:v>0.039485927890625015</c:v>
                </c:pt>
                <c:pt idx="8">
                  <c:v>0.17893696129296874</c:v>
                </c:pt>
                <c:pt idx="9">
                  <c:v>0.06040358290097657</c:v>
                </c:pt>
                <c:pt idx="10">
                  <c:v>0.1611569545341699</c:v>
                </c:pt>
                <c:pt idx="11">
                  <c:v>0.07551658864595559</c:v>
                </c:pt>
                <c:pt idx="12">
                  <c:v>0.14831089965093774</c:v>
                </c:pt>
                <c:pt idx="13">
                  <c:v>0.08643573529670291</c:v>
                </c:pt>
                <c:pt idx="14">
                  <c:v>0.13902962499780253</c:v>
                </c:pt>
                <c:pt idx="15">
                  <c:v>0.09432481875186785</c:v>
                </c:pt>
                <c:pt idx="16">
                  <c:v>0.13232390406091232</c:v>
                </c:pt>
                <c:pt idx="17">
                  <c:v>0.10002468154822453</c:v>
                </c:pt>
                <c:pt idx="18">
                  <c:v>0.12747902068400915</c:v>
                </c:pt>
                <c:pt idx="19">
                  <c:v>0.10414283241859222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Sheet1!$D$158</c:f>
              <c:strCache>
                <c:ptCount val="1"/>
                <c:pt idx="0">
                  <c:v>Mov.Average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Sheet1!$B$159:$B$178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Sheet1!$D$159:$D$178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0.11658333333333333</c:v>
                </c:pt>
                <c:pt idx="3">
                  <c:v>0.056737499999999996</c:v>
                </c:pt>
                <c:pt idx="4">
                  <c:v>0.164273125</c:v>
                </c:pt>
                <c:pt idx="5">
                  <c:v>0.07286784375000001</c:v>
                </c:pt>
                <c:pt idx="6">
                  <c:v>0.1505623328125</c:v>
                </c:pt>
                <c:pt idx="7">
                  <c:v>0.084522017109375</c:v>
                </c:pt>
                <c:pt idx="8">
                  <c:v>0.14065628545703124</c:v>
                </c:pt>
                <c:pt idx="9">
                  <c:v>0.09294215736152345</c:v>
                </c:pt>
                <c:pt idx="10">
                  <c:v>0.13349916624270505</c:v>
                </c:pt>
                <c:pt idx="11">
                  <c:v>0.09902570869370068</c:v>
                </c:pt>
                <c:pt idx="12">
                  <c:v>0.1283281476103544</c:v>
                </c:pt>
                <c:pt idx="13">
                  <c:v>0.10342107453119875</c:v>
                </c:pt>
                <c:pt idx="14">
                  <c:v>0.12459208664848105</c:v>
                </c:pt>
                <c:pt idx="15">
                  <c:v>0.1065967263487911</c:v>
                </c:pt>
                <c:pt idx="16">
                  <c:v>0.12189278260352758</c:v>
                </c:pt>
                <c:pt idx="17">
                  <c:v>0.10889113478700156</c:v>
                </c:pt>
                <c:pt idx="18">
                  <c:v>0.11994253543104867</c:v>
                </c:pt>
                <c:pt idx="19">
                  <c:v>0.11054884488360862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Sheet1!$E$158</c:f>
              <c:strCache>
                <c:ptCount val="1"/>
                <c:pt idx="0">
                  <c:v>Exp.Smoothing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Sheet1!$B$159:$B$178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Sheet1!$E$159:$E$178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0.0427125</c:v>
                </c:pt>
                <c:pt idx="3">
                  <c:v>0.09466520833333333</c:v>
                </c:pt>
                <c:pt idx="4">
                  <c:v>0.08386790624999999</c:v>
                </c:pt>
                <c:pt idx="5">
                  <c:v>0.1412122796875</c:v>
                </c:pt>
                <c:pt idx="6">
                  <c:v>0.092469562265625</c:v>
                </c:pt>
                <c:pt idx="7">
                  <c:v>0.13390087207421875</c:v>
                </c:pt>
                <c:pt idx="8">
                  <c:v>0.09868425873691405</c:v>
                </c:pt>
                <c:pt idx="9">
                  <c:v>0.12861838007362303</c:v>
                </c:pt>
                <c:pt idx="10">
                  <c:v>0.1031743769374204</c:v>
                </c:pt>
                <c:pt idx="11">
                  <c:v>0.12480177960319264</c:v>
                </c:pt>
                <c:pt idx="12">
                  <c:v>0.10641848733728625</c:v>
                </c:pt>
                <c:pt idx="13">
                  <c:v>0.12204428576330667</c:v>
                </c:pt>
                <c:pt idx="14">
                  <c:v>0.10876235710118932</c:v>
                </c:pt>
                <c:pt idx="15">
                  <c:v>0.12005199646398906</c:v>
                </c:pt>
                <c:pt idx="16">
                  <c:v>0.11045580300560928</c:v>
                </c:pt>
                <c:pt idx="17">
                  <c:v>0.11861256744523213</c:v>
                </c:pt>
                <c:pt idx="18">
                  <c:v>0.1116793176715527</c:v>
                </c:pt>
                <c:pt idx="19">
                  <c:v>0.1175725799791802</c:v>
                </c:pt>
              </c:numCache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660805"/>
        <c:crosses val="autoZero"/>
        <c:auto val="0"/>
        <c:lblOffset val="100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450352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94125"/>
          <c:w val="0.57"/>
          <c:h val="0.048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Regression on a Profitability Trend</a:t>
            </a:r>
          </a:p>
        </c:rich>
      </c:tx>
      <c:layout>
        <c:manualLayout>
          <c:xMode val="factor"/>
          <c:yMode val="factor"/>
          <c:x val="-0.00375"/>
          <c:y val="0.004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75"/>
          <c:y val="0.1335"/>
          <c:w val="0.984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Sheet1!$G$158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Sheet1!$F$159:$F$178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Sheet1!$G$159:$G$178</c:f>
              <c:numCache>
                <c:ptCount val="20"/>
                <c:pt idx="0">
                  <c:v>0.15</c:v>
                </c:pt>
                <c:pt idx="1">
                  <c:v>-0.065</c:v>
                </c:pt>
                <c:pt idx="2">
                  <c:v>0.30475</c:v>
                </c:pt>
                <c:pt idx="3">
                  <c:v>-0.0095375</c:v>
                </c:pt>
                <c:pt idx="4">
                  <c:v>0.257606875</c:v>
                </c:pt>
                <c:pt idx="5">
                  <c:v>0.030534156250000007</c:v>
                </c:pt>
                <c:pt idx="6">
                  <c:v>0.22354596718749997</c:v>
                </c:pt>
                <c:pt idx="7">
                  <c:v>0.05948592789062501</c:v>
                </c:pt>
                <c:pt idx="8">
                  <c:v>0.19893696129296873</c:v>
                </c:pt>
                <c:pt idx="9">
                  <c:v>0.08040358290097657</c:v>
                </c:pt>
                <c:pt idx="10">
                  <c:v>0.18115695453416988</c:v>
                </c:pt>
                <c:pt idx="11">
                  <c:v>0.0955165886459556</c:v>
                </c:pt>
                <c:pt idx="12">
                  <c:v>0.16831089965093773</c:v>
                </c:pt>
                <c:pt idx="13">
                  <c:v>0.10643573529670292</c:v>
                </c:pt>
                <c:pt idx="14">
                  <c:v>0.15902962499780252</c:v>
                </c:pt>
                <c:pt idx="15">
                  <c:v>0.11432481875186785</c:v>
                </c:pt>
                <c:pt idx="16">
                  <c:v>0.1523239040609123</c:v>
                </c:pt>
                <c:pt idx="17">
                  <c:v>0.12002468154822453</c:v>
                </c:pt>
                <c:pt idx="18">
                  <c:v>0.14747902068400914</c:v>
                </c:pt>
                <c:pt idx="19">
                  <c:v>0.12414283241859222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Sheet1!$H$158</c:f>
              <c:strCache>
                <c:ptCount val="1"/>
                <c:pt idx="0">
                  <c:v>Mov.Average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Sheet1!$F$159:$F$178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Sheet1!$H$159:$H$178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0.12991666666666668</c:v>
                </c:pt>
                <c:pt idx="3">
                  <c:v>0.0767375</c:v>
                </c:pt>
                <c:pt idx="4">
                  <c:v>0.18427312500000004</c:v>
                </c:pt>
                <c:pt idx="5">
                  <c:v>0.09286784375000001</c:v>
                </c:pt>
                <c:pt idx="6">
                  <c:v>0.1705623328125</c:v>
                </c:pt>
                <c:pt idx="7">
                  <c:v>0.10452201710937499</c:v>
                </c:pt>
                <c:pt idx="8">
                  <c:v>0.16065628545703123</c:v>
                </c:pt>
                <c:pt idx="9">
                  <c:v>0.11294215736152342</c:v>
                </c:pt>
                <c:pt idx="10">
                  <c:v>0.15349916624270507</c:v>
                </c:pt>
                <c:pt idx="11">
                  <c:v>0.11902570869370067</c:v>
                </c:pt>
                <c:pt idx="12">
                  <c:v>0.1483281476103544</c:v>
                </c:pt>
                <c:pt idx="13">
                  <c:v>0.12342107453119876</c:v>
                </c:pt>
                <c:pt idx="14">
                  <c:v>0.14459208664848103</c:v>
                </c:pt>
                <c:pt idx="15">
                  <c:v>0.12659672634879107</c:v>
                </c:pt>
                <c:pt idx="16">
                  <c:v>0.14189278260352756</c:v>
                </c:pt>
                <c:pt idx="17">
                  <c:v>0.12889113478700157</c:v>
                </c:pt>
                <c:pt idx="18">
                  <c:v>0.13994253543104865</c:v>
                </c:pt>
                <c:pt idx="19">
                  <c:v>0.13054884488360863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Sheet1!$I$158</c:f>
              <c:strCache>
                <c:ptCount val="1"/>
                <c:pt idx="0">
                  <c:v>Exp.Smoothing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Sheet1!$F$159:$F$178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Sheet1!$I$159:$I$178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0.0457125</c:v>
                </c:pt>
                <c:pt idx="3">
                  <c:v>0.10899854166666667</c:v>
                </c:pt>
                <c:pt idx="4">
                  <c:v>0.10386790625</c:v>
                </c:pt>
                <c:pt idx="5">
                  <c:v>0.16121227968750002</c:v>
                </c:pt>
                <c:pt idx="6">
                  <c:v>0.11246956226562499</c:v>
                </c:pt>
                <c:pt idx="7">
                  <c:v>0.15390087207421874</c:v>
                </c:pt>
                <c:pt idx="8">
                  <c:v>0.11868425873691404</c:v>
                </c:pt>
                <c:pt idx="9">
                  <c:v>0.14861838007362302</c:v>
                </c:pt>
                <c:pt idx="10">
                  <c:v>0.12317437693742038</c:v>
                </c:pt>
                <c:pt idx="11">
                  <c:v>0.14480177960319265</c:v>
                </c:pt>
                <c:pt idx="12">
                  <c:v>0.12641848733728622</c:v>
                </c:pt>
                <c:pt idx="13">
                  <c:v>0.14204428576330666</c:v>
                </c:pt>
                <c:pt idx="14">
                  <c:v>0.12876235710118933</c:v>
                </c:pt>
                <c:pt idx="15">
                  <c:v>0.14005199646398905</c:v>
                </c:pt>
                <c:pt idx="16">
                  <c:v>0.13045580300560924</c:v>
                </c:pt>
                <c:pt idx="17">
                  <c:v>0.1386125674452321</c:v>
                </c:pt>
                <c:pt idx="18">
                  <c:v>0.1316793176715527</c:v>
                </c:pt>
                <c:pt idx="19">
                  <c:v>0.13757257997918018</c:v>
                </c:pt>
              </c:numCache>
            </c:numRef>
          </c:val>
          <c:smooth val="0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864287"/>
        <c:crosses val="autoZero"/>
        <c:auto val="0"/>
        <c:lblOffset val="100"/>
        <c:noMultiLvlLbl val="0"/>
      </c:catAx>
      <c:valAx>
        <c:axId val="4686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40292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95"/>
          <c:y val="0.922"/>
          <c:w val="0.41925"/>
          <c:h val="0.049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0.9355</cdr:y>
    </cdr:from>
    <cdr:to>
      <cdr:x>0.86325</cdr:x>
      <cdr:y>0.9785</cdr:y>
    </cdr:to>
    <cdr:sp>
      <cdr:nvSpPr>
        <cdr:cNvPr id="1" name="Text 1"/>
        <cdr:cNvSpPr txBox="1">
          <a:spLocks noChangeArrowheads="1"/>
        </cdr:cNvSpPr>
      </cdr:nvSpPr>
      <cdr:spPr>
        <a:xfrm>
          <a:off x="4800600" y="476250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Time Period</a:t>
          </a:r>
        </a:p>
      </cdr:txBody>
    </cdr:sp>
  </cdr:relSizeAnchor>
  <cdr:relSizeAnchor xmlns:cdr="http://schemas.openxmlformats.org/drawingml/2006/chartDrawing">
    <cdr:from>
      <cdr:x>0.0035</cdr:x>
      <cdr:y>0.089</cdr:y>
    </cdr:from>
    <cdr:to>
      <cdr:x>0.14175</cdr:x>
      <cdr:y>0.132</cdr:y>
    </cdr:to>
    <cdr:sp>
      <cdr:nvSpPr>
        <cdr:cNvPr id="2" name="Text 2"/>
        <cdr:cNvSpPr txBox="1">
          <a:spLocks noChangeArrowheads="1"/>
        </cdr:cNvSpPr>
      </cdr:nvSpPr>
      <cdr:spPr>
        <a:xfrm>
          <a:off x="19050" y="447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Rate of Return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53</xdr:row>
      <xdr:rowOff>104775</xdr:rowOff>
    </xdr:from>
    <xdr:to>
      <xdr:col>8</xdr:col>
      <xdr:colOff>200025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523875" y="9334500"/>
        <a:ext cx="64103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79</xdr:row>
      <xdr:rowOff>104775</xdr:rowOff>
    </xdr:from>
    <xdr:to>
      <xdr:col>8</xdr:col>
      <xdr:colOff>171450</xdr:colOff>
      <xdr:row>101</xdr:row>
      <xdr:rowOff>152400</xdr:rowOff>
    </xdr:to>
    <xdr:graphicFrame>
      <xdr:nvGraphicFramePr>
        <xdr:cNvPr id="2" name="Chart 3"/>
        <xdr:cNvGraphicFramePr/>
      </xdr:nvGraphicFramePr>
      <xdr:xfrm>
        <a:off x="523875" y="14535150"/>
        <a:ext cx="63817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342900</xdr:colOff>
      <xdr:row>133</xdr:row>
      <xdr:rowOff>19050</xdr:rowOff>
    </xdr:from>
    <xdr:to>
      <xdr:col>8</xdr:col>
      <xdr:colOff>676275</xdr:colOff>
      <xdr:row>153</xdr:row>
      <xdr:rowOff>123825</xdr:rowOff>
    </xdr:to>
    <xdr:graphicFrame>
      <xdr:nvGraphicFramePr>
        <xdr:cNvPr id="3" name="Chart 4"/>
        <xdr:cNvGraphicFramePr/>
      </xdr:nvGraphicFramePr>
      <xdr:xfrm>
        <a:off x="523875" y="23650575"/>
        <a:ext cx="68865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2.375" style="2" customWidth="1"/>
    <col min="2" max="2" width="4.875" style="2" customWidth="1"/>
    <col min="3" max="3" width="10.75390625" style="2" customWidth="1"/>
    <col min="4" max="4" width="9.125" style="2" customWidth="1"/>
    <col min="5" max="6" width="15.75390625" style="2" customWidth="1"/>
    <col min="7" max="8" width="14.875" style="2" customWidth="1"/>
    <col min="9" max="9" width="9.00390625" style="2" customWidth="1"/>
    <col min="10" max="10" width="3.625" style="2" customWidth="1"/>
    <col min="11" max="12" width="10.75390625" style="2" customWidth="1"/>
    <col min="13" max="13" width="6.625" style="2" customWidth="1"/>
    <col min="14" max="14" width="10.25390625" style="2" customWidth="1"/>
    <col min="15" max="15" width="11.75390625" style="2" customWidth="1"/>
    <col min="16" max="16384" width="10.75390625" style="2" customWidth="1"/>
  </cols>
  <sheetData>
    <row r="1" ht="16.5" thickBot="1">
      <c r="J1" s="4"/>
    </row>
    <row r="2" spans="3:8" ht="15" thickBot="1">
      <c r="C2" s="44"/>
      <c r="D2" s="45"/>
      <c r="E2" s="46"/>
      <c r="F2" s="47" t="s">
        <v>1</v>
      </c>
      <c r="G2" s="45"/>
      <c r="H2" s="48"/>
    </row>
    <row r="3" spans="3:8" ht="13.5">
      <c r="C3" s="43" t="s">
        <v>32</v>
      </c>
      <c r="H3" s="3" t="s">
        <v>0</v>
      </c>
    </row>
    <row r="4" spans="3:8" ht="13.5">
      <c r="C4" s="2" t="s">
        <v>33</v>
      </c>
      <c r="H4" s="3"/>
    </row>
    <row r="5" spans="3:8" ht="13.5">
      <c r="C5" s="2" t="s">
        <v>34</v>
      </c>
      <c r="H5" s="3"/>
    </row>
    <row r="6" spans="3:8" ht="13.5">
      <c r="C6" s="2" t="s">
        <v>35</v>
      </c>
      <c r="H6" s="3"/>
    </row>
    <row r="7" spans="3:8" ht="13.5">
      <c r="C7" s="2" t="s">
        <v>36</v>
      </c>
      <c r="H7" s="3"/>
    </row>
    <row r="8" spans="3:8" ht="13.5">
      <c r="C8" s="2" t="s">
        <v>37</v>
      </c>
      <c r="H8" s="3"/>
    </row>
    <row r="9" ht="13.5">
      <c r="H9" s="3"/>
    </row>
    <row r="10" spans="6:8" ht="15" thickBot="1">
      <c r="F10" s="1" t="s">
        <v>2</v>
      </c>
      <c r="G10" s="1" t="s">
        <v>3</v>
      </c>
      <c r="H10"/>
    </row>
    <row r="11" spans="3:8" ht="13.5">
      <c r="C11" s="38"/>
      <c r="D11" s="26"/>
      <c r="E11" s="20" t="s">
        <v>38</v>
      </c>
      <c r="F11" s="33">
        <v>0.1</v>
      </c>
      <c r="G11" s="39">
        <v>0.1</v>
      </c>
      <c r="H11" s="21"/>
    </row>
    <row r="12" spans="3:8" ht="13.5">
      <c r="C12" s="31"/>
      <c r="D12" s="24"/>
      <c r="E12" s="27" t="s">
        <v>39</v>
      </c>
      <c r="F12" s="34">
        <v>0.15</v>
      </c>
      <c r="G12" s="40">
        <v>0.15</v>
      </c>
      <c r="H12" s="22"/>
    </row>
    <row r="13" spans="3:8" ht="13.5">
      <c r="C13" s="31"/>
      <c r="D13" s="24"/>
      <c r="E13" s="27" t="s">
        <v>4</v>
      </c>
      <c r="F13" s="35">
        <v>0.25</v>
      </c>
      <c r="G13" s="41">
        <v>0.25</v>
      </c>
      <c r="H13" s="22"/>
    </row>
    <row r="14" spans="3:8" ht="13.5">
      <c r="C14" s="31"/>
      <c r="D14" s="24"/>
      <c r="E14" s="27" t="s">
        <v>5</v>
      </c>
      <c r="F14" s="35">
        <v>0.85</v>
      </c>
      <c r="G14" s="41">
        <v>0.85</v>
      </c>
      <c r="H14" s="22"/>
    </row>
    <row r="15" spans="3:8" ht="18">
      <c r="C15" s="31"/>
      <c r="D15" s="24"/>
      <c r="E15" s="28" t="s">
        <v>6</v>
      </c>
      <c r="F15" s="35">
        <v>0.15</v>
      </c>
      <c r="G15" s="41">
        <v>0.15</v>
      </c>
      <c r="H15" s="22"/>
    </row>
    <row r="16" spans="3:8" ht="13.5">
      <c r="C16" s="31"/>
      <c r="D16" s="24"/>
      <c r="E16" s="27" t="s">
        <v>7</v>
      </c>
      <c r="F16" s="35">
        <v>0.02</v>
      </c>
      <c r="G16" s="41">
        <v>0.02</v>
      </c>
      <c r="H16" s="22"/>
    </row>
    <row r="17" spans="3:8" ht="13.5">
      <c r="C17" s="31"/>
      <c r="D17" s="24"/>
      <c r="E17" s="29" t="s">
        <v>8</v>
      </c>
      <c r="F17" s="34">
        <v>0.005</v>
      </c>
      <c r="G17" s="40">
        <v>0.005</v>
      </c>
      <c r="H17" s="22"/>
    </row>
    <row r="18" spans="3:8" ht="13.5">
      <c r="C18" s="31"/>
      <c r="D18" s="24"/>
      <c r="E18" s="27" t="s">
        <v>9</v>
      </c>
      <c r="F18" s="36" t="s">
        <v>10</v>
      </c>
      <c r="G18" s="41"/>
      <c r="H18" s="22"/>
    </row>
    <row r="19" spans="3:8" ht="15" thickBot="1">
      <c r="C19" s="32"/>
      <c r="D19" s="25"/>
      <c r="E19" s="30"/>
      <c r="F19" s="37" t="s">
        <v>11</v>
      </c>
      <c r="G19" s="42"/>
      <c r="H19" s="23"/>
    </row>
    <row r="20" ht="15" thickBot="1">
      <c r="D20" s="6"/>
    </row>
    <row r="21" spans="3:8" ht="13.5">
      <c r="C21" s="49"/>
      <c r="D21" s="51" t="s">
        <v>12</v>
      </c>
      <c r="E21" s="51" t="s">
        <v>13</v>
      </c>
      <c r="F21" s="51" t="s">
        <v>14</v>
      </c>
      <c r="G21" s="51" t="s">
        <v>15</v>
      </c>
      <c r="H21" s="51" t="s">
        <v>16</v>
      </c>
    </row>
    <row r="22" spans="2:8" ht="15" thickBot="1">
      <c r="B22" s="3" t="s">
        <v>17</v>
      </c>
      <c r="C22" s="50" t="s">
        <v>18</v>
      </c>
      <c r="D22" s="50" t="s">
        <v>19</v>
      </c>
      <c r="E22" s="50" t="s">
        <v>20</v>
      </c>
      <c r="F22" s="50" t="s">
        <v>19</v>
      </c>
      <c r="G22" s="52" t="s">
        <v>21</v>
      </c>
      <c r="H22" s="50" t="s">
        <v>19</v>
      </c>
    </row>
    <row r="23" spans="2:8" ht="13.5">
      <c r="B23" s="5">
        <v>1</v>
      </c>
      <c r="C23" s="8">
        <f>F12</f>
        <v>0.15</v>
      </c>
      <c r="D23" s="9" t="str">
        <f aca="true" t="shared" si="0" ref="D23:D42">IF(C23&gt;$F$11,$F$18,$F$19)</f>
        <v>Entry</v>
      </c>
      <c r="E23" s="9"/>
      <c r="F23" s="9"/>
      <c r="G23" s="9"/>
      <c r="H23" s="10"/>
    </row>
    <row r="24" spans="2:8" ht="13.5">
      <c r="B24" s="5">
        <v>2</v>
      </c>
      <c r="C24" s="11">
        <f>(C23-$F$13)*$F$14</f>
        <v>-0.085</v>
      </c>
      <c r="D24" s="12" t="str">
        <f t="shared" si="0"/>
        <v>Exit</v>
      </c>
      <c r="E24" s="12"/>
      <c r="F24" s="12"/>
      <c r="G24" s="12"/>
      <c r="H24" s="13"/>
    </row>
    <row r="25" spans="2:8" ht="13.5">
      <c r="B25" s="5">
        <v>3</v>
      </c>
      <c r="C25" s="11">
        <f aca="true" t="shared" si="1" ref="C25:C42">-(C24-$F$13)*$F$14</f>
        <v>0.28475</v>
      </c>
      <c r="D25" s="12" t="str">
        <f t="shared" si="0"/>
        <v>Entry</v>
      </c>
      <c r="E25" s="14">
        <f aca="true" t="shared" si="2" ref="E25:E42">AVERAGE(C23:C25)</f>
        <v>0.11658333333333333</v>
      </c>
      <c r="F25" s="12" t="str">
        <f aca="true" t="shared" si="3" ref="F25:F42">IF(E25&gt;$F$11,$F$18,$F$19)</f>
        <v>Entry</v>
      </c>
      <c r="G25" s="14">
        <f aca="true" t="shared" si="4" ref="G25:G42">$F$15*(C25)+(1-$F$15)*E24</f>
        <v>0.0427125</v>
      </c>
      <c r="H25" s="13" t="str">
        <f aca="true" t="shared" si="5" ref="H25:H42">IF(G25&gt;$F$11,$F$18,$F$19)</f>
        <v>Exit</v>
      </c>
    </row>
    <row r="26" spans="2:8" ht="13.5">
      <c r="B26" s="5">
        <v>4</v>
      </c>
      <c r="C26" s="11">
        <f t="shared" si="1"/>
        <v>-0.0295375</v>
      </c>
      <c r="D26" s="12" t="str">
        <f t="shared" si="0"/>
        <v>Exit</v>
      </c>
      <c r="E26" s="14">
        <f t="shared" si="2"/>
        <v>0.056737499999999996</v>
      </c>
      <c r="F26" s="12" t="str">
        <f t="shared" si="3"/>
        <v>Exit</v>
      </c>
      <c r="G26" s="14">
        <f t="shared" si="4"/>
        <v>0.09466520833333333</v>
      </c>
      <c r="H26" s="13" t="str">
        <f t="shared" si="5"/>
        <v>Exit</v>
      </c>
    </row>
    <row r="27" spans="2:8" ht="13.5">
      <c r="B27" s="5">
        <v>5</v>
      </c>
      <c r="C27" s="11">
        <f t="shared" si="1"/>
        <v>0.237606875</v>
      </c>
      <c r="D27" s="12" t="str">
        <f t="shared" si="0"/>
        <v>Entry</v>
      </c>
      <c r="E27" s="14">
        <f t="shared" si="2"/>
        <v>0.164273125</v>
      </c>
      <c r="F27" s="12" t="str">
        <f t="shared" si="3"/>
        <v>Entry</v>
      </c>
      <c r="G27" s="14">
        <f t="shared" si="4"/>
        <v>0.08386790624999999</v>
      </c>
      <c r="H27" s="13" t="str">
        <f t="shared" si="5"/>
        <v>Exit</v>
      </c>
    </row>
    <row r="28" spans="2:8" ht="13.5">
      <c r="B28" s="5">
        <v>6</v>
      </c>
      <c r="C28" s="11">
        <f t="shared" si="1"/>
        <v>0.010534156250000004</v>
      </c>
      <c r="D28" s="12" t="str">
        <f t="shared" si="0"/>
        <v>Exit</v>
      </c>
      <c r="E28" s="14">
        <f t="shared" si="2"/>
        <v>0.07286784375000001</v>
      </c>
      <c r="F28" s="12" t="str">
        <f t="shared" si="3"/>
        <v>Exit</v>
      </c>
      <c r="G28" s="14">
        <f t="shared" si="4"/>
        <v>0.1412122796875</v>
      </c>
      <c r="H28" s="13" t="str">
        <f t="shared" si="5"/>
        <v>Entry</v>
      </c>
    </row>
    <row r="29" spans="2:8" ht="13.5">
      <c r="B29" s="5">
        <v>7</v>
      </c>
      <c r="C29" s="11">
        <f t="shared" si="1"/>
        <v>0.20354596718749998</v>
      </c>
      <c r="D29" s="12" t="str">
        <f t="shared" si="0"/>
        <v>Entry</v>
      </c>
      <c r="E29" s="14">
        <f t="shared" si="2"/>
        <v>0.1505623328125</v>
      </c>
      <c r="F29" s="12" t="str">
        <f t="shared" si="3"/>
        <v>Entry</v>
      </c>
      <c r="G29" s="14">
        <f t="shared" si="4"/>
        <v>0.092469562265625</v>
      </c>
      <c r="H29" s="13" t="str">
        <f t="shared" si="5"/>
        <v>Exit</v>
      </c>
    </row>
    <row r="30" spans="2:8" ht="13.5">
      <c r="B30" s="5">
        <v>8</v>
      </c>
      <c r="C30" s="11">
        <f t="shared" si="1"/>
        <v>0.039485927890625015</v>
      </c>
      <c r="D30" s="12" t="str">
        <f t="shared" si="0"/>
        <v>Exit</v>
      </c>
      <c r="E30" s="14">
        <f t="shared" si="2"/>
        <v>0.084522017109375</v>
      </c>
      <c r="F30" s="12" t="str">
        <f t="shared" si="3"/>
        <v>Exit</v>
      </c>
      <c r="G30" s="14">
        <f t="shared" si="4"/>
        <v>0.13390087207421875</v>
      </c>
      <c r="H30" s="13" t="str">
        <f t="shared" si="5"/>
        <v>Entry</v>
      </c>
    </row>
    <row r="31" spans="2:8" ht="13.5">
      <c r="B31" s="5">
        <v>9</v>
      </c>
      <c r="C31" s="11">
        <f t="shared" si="1"/>
        <v>0.17893696129296874</v>
      </c>
      <c r="D31" s="12" t="str">
        <f t="shared" si="0"/>
        <v>Entry</v>
      </c>
      <c r="E31" s="14">
        <f t="shared" si="2"/>
        <v>0.14065628545703124</v>
      </c>
      <c r="F31" s="12" t="str">
        <f t="shared" si="3"/>
        <v>Entry</v>
      </c>
      <c r="G31" s="14">
        <f t="shared" si="4"/>
        <v>0.09868425873691405</v>
      </c>
      <c r="H31" s="13" t="str">
        <f t="shared" si="5"/>
        <v>Exit</v>
      </c>
    </row>
    <row r="32" spans="2:8" ht="13.5">
      <c r="B32" s="5">
        <v>10</v>
      </c>
      <c r="C32" s="11">
        <f t="shared" si="1"/>
        <v>0.06040358290097657</v>
      </c>
      <c r="D32" s="12" t="str">
        <f t="shared" si="0"/>
        <v>Exit</v>
      </c>
      <c r="E32" s="14">
        <f t="shared" si="2"/>
        <v>0.09294215736152345</v>
      </c>
      <c r="F32" s="12" t="str">
        <f t="shared" si="3"/>
        <v>Exit</v>
      </c>
      <c r="G32" s="14">
        <f t="shared" si="4"/>
        <v>0.12861838007362303</v>
      </c>
      <c r="H32" s="13" t="str">
        <f t="shared" si="5"/>
        <v>Entry</v>
      </c>
    </row>
    <row r="33" spans="2:8" ht="13.5">
      <c r="B33" s="5">
        <v>11</v>
      </c>
      <c r="C33" s="11">
        <f t="shared" si="1"/>
        <v>0.1611569545341699</v>
      </c>
      <c r="D33" s="12" t="str">
        <f t="shared" si="0"/>
        <v>Entry</v>
      </c>
      <c r="E33" s="14">
        <f t="shared" si="2"/>
        <v>0.13349916624270505</v>
      </c>
      <c r="F33" s="12" t="str">
        <f t="shared" si="3"/>
        <v>Entry</v>
      </c>
      <c r="G33" s="14">
        <f t="shared" si="4"/>
        <v>0.1031743769374204</v>
      </c>
      <c r="H33" s="13" t="str">
        <f t="shared" si="5"/>
        <v>Entry</v>
      </c>
    </row>
    <row r="34" spans="2:8" ht="13.5">
      <c r="B34" s="5">
        <v>12</v>
      </c>
      <c r="C34" s="11">
        <f t="shared" si="1"/>
        <v>0.07551658864595559</v>
      </c>
      <c r="D34" s="12" t="str">
        <f t="shared" si="0"/>
        <v>Exit</v>
      </c>
      <c r="E34" s="14">
        <f t="shared" si="2"/>
        <v>0.09902570869370068</v>
      </c>
      <c r="F34" s="12" t="str">
        <f t="shared" si="3"/>
        <v>Exit</v>
      </c>
      <c r="G34" s="14">
        <f t="shared" si="4"/>
        <v>0.12480177960319264</v>
      </c>
      <c r="H34" s="13" t="str">
        <f t="shared" si="5"/>
        <v>Entry</v>
      </c>
    </row>
    <row r="35" spans="2:8" ht="13.5">
      <c r="B35" s="5">
        <v>13</v>
      </c>
      <c r="C35" s="11">
        <f t="shared" si="1"/>
        <v>0.14831089965093774</v>
      </c>
      <c r="D35" s="12" t="str">
        <f t="shared" si="0"/>
        <v>Entry</v>
      </c>
      <c r="E35" s="14">
        <f t="shared" si="2"/>
        <v>0.1283281476103544</v>
      </c>
      <c r="F35" s="12" t="str">
        <f t="shared" si="3"/>
        <v>Entry</v>
      </c>
      <c r="G35" s="14">
        <f t="shared" si="4"/>
        <v>0.10641848733728625</v>
      </c>
      <c r="H35" s="13" t="str">
        <f t="shared" si="5"/>
        <v>Entry</v>
      </c>
    </row>
    <row r="36" spans="2:8" ht="13.5">
      <c r="B36" s="5">
        <v>14</v>
      </c>
      <c r="C36" s="11">
        <f t="shared" si="1"/>
        <v>0.08643573529670291</v>
      </c>
      <c r="D36" s="12" t="str">
        <f t="shared" si="0"/>
        <v>Exit</v>
      </c>
      <c r="E36" s="14">
        <f t="shared" si="2"/>
        <v>0.10342107453119875</v>
      </c>
      <c r="F36" s="12" t="str">
        <f t="shared" si="3"/>
        <v>Entry</v>
      </c>
      <c r="G36" s="14">
        <f t="shared" si="4"/>
        <v>0.12204428576330667</v>
      </c>
      <c r="H36" s="13" t="str">
        <f t="shared" si="5"/>
        <v>Entry</v>
      </c>
    </row>
    <row r="37" spans="2:8" ht="13.5">
      <c r="B37" s="5">
        <v>15</v>
      </c>
      <c r="C37" s="11">
        <f t="shared" si="1"/>
        <v>0.13902962499780253</v>
      </c>
      <c r="D37" s="12" t="str">
        <f t="shared" si="0"/>
        <v>Entry</v>
      </c>
      <c r="E37" s="14">
        <f t="shared" si="2"/>
        <v>0.12459208664848105</v>
      </c>
      <c r="F37" s="12" t="str">
        <f t="shared" si="3"/>
        <v>Entry</v>
      </c>
      <c r="G37" s="14">
        <f t="shared" si="4"/>
        <v>0.10876235710118932</v>
      </c>
      <c r="H37" s="13" t="str">
        <f t="shared" si="5"/>
        <v>Entry</v>
      </c>
    </row>
    <row r="38" spans="2:8" ht="13.5">
      <c r="B38" s="5">
        <v>16</v>
      </c>
      <c r="C38" s="11">
        <f t="shared" si="1"/>
        <v>0.09432481875186785</v>
      </c>
      <c r="D38" s="12" t="str">
        <f t="shared" si="0"/>
        <v>Exit</v>
      </c>
      <c r="E38" s="14">
        <f t="shared" si="2"/>
        <v>0.1065967263487911</v>
      </c>
      <c r="F38" s="12" t="str">
        <f t="shared" si="3"/>
        <v>Entry</v>
      </c>
      <c r="G38" s="14">
        <f t="shared" si="4"/>
        <v>0.12005199646398906</v>
      </c>
      <c r="H38" s="13" t="str">
        <f t="shared" si="5"/>
        <v>Entry</v>
      </c>
    </row>
    <row r="39" spans="2:8" ht="13.5">
      <c r="B39" s="5">
        <v>17</v>
      </c>
      <c r="C39" s="11">
        <f t="shared" si="1"/>
        <v>0.13232390406091232</v>
      </c>
      <c r="D39" s="12" t="str">
        <f t="shared" si="0"/>
        <v>Entry</v>
      </c>
      <c r="E39" s="14">
        <f t="shared" si="2"/>
        <v>0.12189278260352758</v>
      </c>
      <c r="F39" s="12" t="str">
        <f t="shared" si="3"/>
        <v>Entry</v>
      </c>
      <c r="G39" s="14">
        <f t="shared" si="4"/>
        <v>0.11045580300560928</v>
      </c>
      <c r="H39" s="13" t="str">
        <f t="shared" si="5"/>
        <v>Entry</v>
      </c>
    </row>
    <row r="40" spans="2:8" ht="13.5">
      <c r="B40" s="5">
        <v>18</v>
      </c>
      <c r="C40" s="11">
        <f t="shared" si="1"/>
        <v>0.10002468154822453</v>
      </c>
      <c r="D40" s="12" t="str">
        <f t="shared" si="0"/>
        <v>Entry</v>
      </c>
      <c r="E40" s="14">
        <f t="shared" si="2"/>
        <v>0.10889113478700156</v>
      </c>
      <c r="F40" s="12" t="str">
        <f t="shared" si="3"/>
        <v>Entry</v>
      </c>
      <c r="G40" s="14">
        <f t="shared" si="4"/>
        <v>0.11861256744523213</v>
      </c>
      <c r="H40" s="13" t="str">
        <f t="shared" si="5"/>
        <v>Entry</v>
      </c>
    </row>
    <row r="41" spans="2:8" ht="13.5">
      <c r="B41" s="5">
        <v>19</v>
      </c>
      <c r="C41" s="11">
        <f t="shared" si="1"/>
        <v>0.12747902068400915</v>
      </c>
      <c r="D41" s="12" t="str">
        <f t="shared" si="0"/>
        <v>Entry</v>
      </c>
      <c r="E41" s="14">
        <f t="shared" si="2"/>
        <v>0.11994253543104867</v>
      </c>
      <c r="F41" s="12" t="str">
        <f t="shared" si="3"/>
        <v>Entry</v>
      </c>
      <c r="G41" s="14">
        <f t="shared" si="4"/>
        <v>0.1116793176715527</v>
      </c>
      <c r="H41" s="13" t="str">
        <f t="shared" si="5"/>
        <v>Entry</v>
      </c>
    </row>
    <row r="42" spans="2:8" ht="15" thickBot="1">
      <c r="B42" s="5">
        <v>20</v>
      </c>
      <c r="C42" s="15">
        <f t="shared" si="1"/>
        <v>0.10414283241859222</v>
      </c>
      <c r="D42" s="16" t="str">
        <f t="shared" si="0"/>
        <v>Entry</v>
      </c>
      <c r="E42" s="17">
        <f t="shared" si="2"/>
        <v>0.11054884488360862</v>
      </c>
      <c r="F42" s="16" t="str">
        <f t="shared" si="3"/>
        <v>Entry</v>
      </c>
      <c r="G42" s="17">
        <f t="shared" si="4"/>
        <v>0.1175725799791802</v>
      </c>
      <c r="H42" s="18" t="str">
        <f t="shared" si="5"/>
        <v>Entry</v>
      </c>
    </row>
    <row r="44" spans="3:4" ht="13.5">
      <c r="C44" s="3" t="s">
        <v>24</v>
      </c>
      <c r="D44" s="2" t="s">
        <v>25</v>
      </c>
    </row>
    <row r="45" spans="3:4" ht="13.5">
      <c r="C45" s="3" t="s">
        <v>26</v>
      </c>
      <c r="D45" s="2" t="s">
        <v>27</v>
      </c>
    </row>
    <row r="46" spans="3:4" ht="13.5">
      <c r="C46" s="3" t="s">
        <v>28</v>
      </c>
      <c r="D46" s="2" t="s">
        <v>29</v>
      </c>
    </row>
    <row r="53" ht="13.5">
      <c r="C53" s="2" t="s">
        <v>40</v>
      </c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104" ht="15" thickBot="1"/>
    <row r="105" spans="5:7" ht="15" thickBot="1">
      <c r="E105" s="44"/>
      <c r="F105" s="47" t="s">
        <v>30</v>
      </c>
      <c r="G105" s="48"/>
    </row>
    <row r="106" spans="3:7" ht="13.5">
      <c r="C106" s="2" t="s">
        <v>41</v>
      </c>
      <c r="E106" s="53"/>
      <c r="F106" s="54"/>
      <c r="G106" s="53"/>
    </row>
    <row r="107" spans="3:7" ht="13.5">
      <c r="C107" s="2" t="s">
        <v>42</v>
      </c>
      <c r="E107" s="53"/>
      <c r="F107" s="54"/>
      <c r="G107" s="53"/>
    </row>
    <row r="108" spans="3:7" ht="13.5">
      <c r="C108" s="2" t="s">
        <v>43</v>
      </c>
      <c r="E108" s="53"/>
      <c r="F108" s="54"/>
      <c r="G108" s="53"/>
    </row>
    <row r="109" spans="3:7" ht="13.5">
      <c r="C109" s="2" t="s">
        <v>44</v>
      </c>
      <c r="E109" s="53"/>
      <c r="F109" s="54"/>
      <c r="G109" s="53"/>
    </row>
    <row r="110" ht="15" thickBot="1"/>
    <row r="111" spans="3:9" ht="13.5">
      <c r="C111" s="49"/>
      <c r="D111" s="49"/>
      <c r="E111" s="51" t="s">
        <v>12</v>
      </c>
      <c r="F111" s="51" t="s">
        <v>13</v>
      </c>
      <c r="G111" s="51" t="s">
        <v>14</v>
      </c>
      <c r="H111" s="51" t="s">
        <v>15</v>
      </c>
      <c r="I111" s="51" t="s">
        <v>16</v>
      </c>
    </row>
    <row r="112" spans="2:9" ht="15" thickBot="1">
      <c r="B112" s="3" t="s">
        <v>17</v>
      </c>
      <c r="C112" s="50" t="s">
        <v>18</v>
      </c>
      <c r="D112" s="50" t="s">
        <v>31</v>
      </c>
      <c r="E112" s="50" t="s">
        <v>19</v>
      </c>
      <c r="F112" s="50" t="s">
        <v>20</v>
      </c>
      <c r="G112" s="50" t="s">
        <v>19</v>
      </c>
      <c r="H112" s="52" t="s">
        <v>21</v>
      </c>
      <c r="I112" s="50" t="s">
        <v>19</v>
      </c>
    </row>
    <row r="113" spans="2:9" ht="13.5">
      <c r="B113" s="5">
        <v>1</v>
      </c>
      <c r="C113" s="8">
        <f>C23</f>
        <v>0.15</v>
      </c>
      <c r="D113" s="19">
        <f>F11</f>
        <v>0.1</v>
      </c>
      <c r="E113" s="9" t="str">
        <f>IF(C113&gt;$F$11,$F$18,$F$19)</f>
        <v>Entry</v>
      </c>
      <c r="F113" s="9"/>
      <c r="G113" s="9" t="str">
        <f aca="true" t="shared" si="6" ref="G113:G132">IF(F113&gt;$F$11,$F$18,$F$19)</f>
        <v>Exit</v>
      </c>
      <c r="H113" s="9"/>
      <c r="I113" s="10" t="str">
        <f aca="true" t="shared" si="7" ref="I113:I132">IF(H113&gt;$F$11,$F$18,$F$19)</f>
        <v>Exit</v>
      </c>
    </row>
    <row r="114" spans="2:9" ht="13.5">
      <c r="B114" s="5">
        <v>2</v>
      </c>
      <c r="C114" s="11">
        <f>(C24+$F$16)</f>
        <v>-0.065</v>
      </c>
      <c r="D114" s="14">
        <f aca="true" t="shared" si="8" ref="D114:D132">D113+$F$17</f>
        <v>0.10500000000000001</v>
      </c>
      <c r="E114" s="12" t="str">
        <f aca="true" t="shared" si="9" ref="E114:E132">IF(C114&gt;($F$11+B113*$F$17),$F$18,$F$19)</f>
        <v>Exit</v>
      </c>
      <c r="F114" s="12"/>
      <c r="G114" s="12" t="str">
        <f t="shared" si="6"/>
        <v>Exit</v>
      </c>
      <c r="H114" s="12"/>
      <c r="I114" s="13" t="str">
        <f t="shared" si="7"/>
        <v>Exit</v>
      </c>
    </row>
    <row r="115" spans="2:9" ht="13.5">
      <c r="B115" s="5">
        <v>3</v>
      </c>
      <c r="C115" s="11">
        <f aca="true" t="shared" si="10" ref="C115:C132">C25+$F$16</f>
        <v>0.30475</v>
      </c>
      <c r="D115" s="14">
        <f t="shared" si="8"/>
        <v>0.11000000000000001</v>
      </c>
      <c r="E115" s="12" t="str">
        <f t="shared" si="9"/>
        <v>Entry</v>
      </c>
      <c r="F115" s="14">
        <f aca="true" t="shared" si="11" ref="F115:F132">AVERAGE(C113:C115)</f>
        <v>0.12991666666666668</v>
      </c>
      <c r="G115" s="12" t="str">
        <f t="shared" si="6"/>
        <v>Entry</v>
      </c>
      <c r="H115" s="14">
        <f aca="true" t="shared" si="12" ref="H115:H132">$F$15*(C115)+(1-$F$15)*F114</f>
        <v>0.0457125</v>
      </c>
      <c r="I115" s="13" t="str">
        <f t="shared" si="7"/>
        <v>Exit</v>
      </c>
    </row>
    <row r="116" spans="2:9" ht="13.5">
      <c r="B116" s="5">
        <v>4</v>
      </c>
      <c r="C116" s="11">
        <f t="shared" si="10"/>
        <v>-0.0095375</v>
      </c>
      <c r="D116" s="14">
        <f t="shared" si="8"/>
        <v>0.11500000000000002</v>
      </c>
      <c r="E116" s="12" t="str">
        <f t="shared" si="9"/>
        <v>Exit</v>
      </c>
      <c r="F116" s="14">
        <f t="shared" si="11"/>
        <v>0.0767375</v>
      </c>
      <c r="G116" s="12" t="str">
        <f t="shared" si="6"/>
        <v>Exit</v>
      </c>
      <c r="H116" s="14">
        <f t="shared" si="12"/>
        <v>0.10899854166666667</v>
      </c>
      <c r="I116" s="13" t="str">
        <f t="shared" si="7"/>
        <v>Entry</v>
      </c>
    </row>
    <row r="117" spans="2:9" ht="13.5">
      <c r="B117" s="5">
        <v>5</v>
      </c>
      <c r="C117" s="11">
        <f t="shared" si="10"/>
        <v>0.257606875</v>
      </c>
      <c r="D117" s="14">
        <f t="shared" si="8"/>
        <v>0.12000000000000002</v>
      </c>
      <c r="E117" s="12" t="str">
        <f t="shared" si="9"/>
        <v>Entry</v>
      </c>
      <c r="F117" s="14">
        <f t="shared" si="11"/>
        <v>0.18427312500000004</v>
      </c>
      <c r="G117" s="12" t="str">
        <f t="shared" si="6"/>
        <v>Entry</v>
      </c>
      <c r="H117" s="14">
        <f t="shared" si="12"/>
        <v>0.10386790625</v>
      </c>
      <c r="I117" s="13" t="str">
        <f t="shared" si="7"/>
        <v>Entry</v>
      </c>
    </row>
    <row r="118" spans="2:9" ht="13.5">
      <c r="B118" s="5">
        <v>6</v>
      </c>
      <c r="C118" s="11">
        <f t="shared" si="10"/>
        <v>0.030534156250000007</v>
      </c>
      <c r="D118" s="14">
        <f t="shared" si="8"/>
        <v>0.12500000000000003</v>
      </c>
      <c r="E118" s="12" t="str">
        <f t="shared" si="9"/>
        <v>Exit</v>
      </c>
      <c r="F118" s="14">
        <f t="shared" si="11"/>
        <v>0.09286784375000001</v>
      </c>
      <c r="G118" s="12" t="str">
        <f t="shared" si="6"/>
        <v>Exit</v>
      </c>
      <c r="H118" s="14">
        <f t="shared" si="12"/>
        <v>0.16121227968750002</v>
      </c>
      <c r="I118" s="13" t="str">
        <f t="shared" si="7"/>
        <v>Entry</v>
      </c>
    </row>
    <row r="119" spans="2:9" ht="13.5">
      <c r="B119" s="5">
        <v>7</v>
      </c>
      <c r="C119" s="11">
        <f t="shared" si="10"/>
        <v>0.22354596718749997</v>
      </c>
      <c r="D119" s="14">
        <f t="shared" si="8"/>
        <v>0.13000000000000003</v>
      </c>
      <c r="E119" s="12" t="str">
        <f t="shared" si="9"/>
        <v>Entry</v>
      </c>
      <c r="F119" s="14">
        <f t="shared" si="11"/>
        <v>0.1705623328125</v>
      </c>
      <c r="G119" s="12" t="str">
        <f t="shared" si="6"/>
        <v>Entry</v>
      </c>
      <c r="H119" s="14">
        <f t="shared" si="12"/>
        <v>0.11246956226562499</v>
      </c>
      <c r="I119" s="13" t="str">
        <f t="shared" si="7"/>
        <v>Entry</v>
      </c>
    </row>
    <row r="120" spans="2:9" ht="13.5">
      <c r="B120" s="5">
        <v>8</v>
      </c>
      <c r="C120" s="11">
        <f t="shared" si="10"/>
        <v>0.05948592789062501</v>
      </c>
      <c r="D120" s="14">
        <f t="shared" si="8"/>
        <v>0.13500000000000004</v>
      </c>
      <c r="E120" s="12" t="str">
        <f t="shared" si="9"/>
        <v>Exit</v>
      </c>
      <c r="F120" s="14">
        <f t="shared" si="11"/>
        <v>0.10452201710937499</v>
      </c>
      <c r="G120" s="12" t="str">
        <f t="shared" si="6"/>
        <v>Entry</v>
      </c>
      <c r="H120" s="14">
        <f t="shared" si="12"/>
        <v>0.15390087207421874</v>
      </c>
      <c r="I120" s="13" t="str">
        <f t="shared" si="7"/>
        <v>Entry</v>
      </c>
    </row>
    <row r="121" spans="2:9" ht="13.5">
      <c r="B121" s="5">
        <v>9</v>
      </c>
      <c r="C121" s="11">
        <f t="shared" si="10"/>
        <v>0.19893696129296873</v>
      </c>
      <c r="D121" s="14">
        <f t="shared" si="8"/>
        <v>0.14000000000000004</v>
      </c>
      <c r="E121" s="12" t="str">
        <f t="shared" si="9"/>
        <v>Entry</v>
      </c>
      <c r="F121" s="14">
        <f t="shared" si="11"/>
        <v>0.16065628545703123</v>
      </c>
      <c r="G121" s="12" t="str">
        <f t="shared" si="6"/>
        <v>Entry</v>
      </c>
      <c r="H121" s="14">
        <f t="shared" si="12"/>
        <v>0.11868425873691404</v>
      </c>
      <c r="I121" s="13" t="str">
        <f t="shared" si="7"/>
        <v>Entry</v>
      </c>
    </row>
    <row r="122" spans="2:9" ht="13.5">
      <c r="B122" s="5">
        <v>10</v>
      </c>
      <c r="C122" s="11">
        <f t="shared" si="10"/>
        <v>0.08040358290097657</v>
      </c>
      <c r="D122" s="14">
        <f t="shared" si="8"/>
        <v>0.14500000000000005</v>
      </c>
      <c r="E122" s="12" t="str">
        <f t="shared" si="9"/>
        <v>Exit</v>
      </c>
      <c r="F122" s="14">
        <f t="shared" si="11"/>
        <v>0.11294215736152342</v>
      </c>
      <c r="G122" s="12" t="str">
        <f t="shared" si="6"/>
        <v>Entry</v>
      </c>
      <c r="H122" s="14">
        <f t="shared" si="12"/>
        <v>0.14861838007362302</v>
      </c>
      <c r="I122" s="13" t="str">
        <f t="shared" si="7"/>
        <v>Entry</v>
      </c>
    </row>
    <row r="123" spans="2:9" ht="13.5">
      <c r="B123" s="5">
        <v>11</v>
      </c>
      <c r="C123" s="11">
        <f t="shared" si="10"/>
        <v>0.18115695453416988</v>
      </c>
      <c r="D123" s="14">
        <f t="shared" si="8"/>
        <v>0.15000000000000005</v>
      </c>
      <c r="E123" s="12" t="str">
        <f t="shared" si="9"/>
        <v>Entry</v>
      </c>
      <c r="F123" s="14">
        <f t="shared" si="11"/>
        <v>0.15349916624270507</v>
      </c>
      <c r="G123" s="12" t="str">
        <f t="shared" si="6"/>
        <v>Entry</v>
      </c>
      <c r="H123" s="14">
        <f t="shared" si="12"/>
        <v>0.12317437693742038</v>
      </c>
      <c r="I123" s="13" t="str">
        <f t="shared" si="7"/>
        <v>Entry</v>
      </c>
    </row>
    <row r="124" spans="2:9" ht="13.5">
      <c r="B124" s="5">
        <v>12</v>
      </c>
      <c r="C124" s="11">
        <f t="shared" si="10"/>
        <v>0.0955165886459556</v>
      </c>
      <c r="D124" s="14">
        <f t="shared" si="8"/>
        <v>0.15500000000000005</v>
      </c>
      <c r="E124" s="12" t="str">
        <f t="shared" si="9"/>
        <v>Exit</v>
      </c>
      <c r="F124" s="14">
        <f t="shared" si="11"/>
        <v>0.11902570869370067</v>
      </c>
      <c r="G124" s="12" t="str">
        <f t="shared" si="6"/>
        <v>Entry</v>
      </c>
      <c r="H124" s="14">
        <f t="shared" si="12"/>
        <v>0.14480177960319265</v>
      </c>
      <c r="I124" s="13" t="str">
        <f t="shared" si="7"/>
        <v>Entry</v>
      </c>
    </row>
    <row r="125" spans="2:9" ht="13.5">
      <c r="B125" s="5">
        <v>13</v>
      </c>
      <c r="C125" s="11">
        <f t="shared" si="10"/>
        <v>0.16831089965093773</v>
      </c>
      <c r="D125" s="14">
        <f t="shared" si="8"/>
        <v>0.16000000000000006</v>
      </c>
      <c r="E125" s="12" t="str">
        <f t="shared" si="9"/>
        <v>Entry</v>
      </c>
      <c r="F125" s="14">
        <f t="shared" si="11"/>
        <v>0.1483281476103544</v>
      </c>
      <c r="G125" s="12" t="str">
        <f t="shared" si="6"/>
        <v>Entry</v>
      </c>
      <c r="H125" s="14">
        <f t="shared" si="12"/>
        <v>0.12641848733728622</v>
      </c>
      <c r="I125" s="13" t="str">
        <f t="shared" si="7"/>
        <v>Entry</v>
      </c>
    </row>
    <row r="126" spans="2:9" ht="13.5">
      <c r="B126" s="5">
        <v>14</v>
      </c>
      <c r="C126" s="11">
        <f t="shared" si="10"/>
        <v>0.10643573529670292</v>
      </c>
      <c r="D126" s="14">
        <f t="shared" si="8"/>
        <v>0.16500000000000006</v>
      </c>
      <c r="E126" s="12" t="str">
        <f t="shared" si="9"/>
        <v>Exit</v>
      </c>
      <c r="F126" s="14">
        <f t="shared" si="11"/>
        <v>0.12342107453119876</v>
      </c>
      <c r="G126" s="12" t="str">
        <f t="shared" si="6"/>
        <v>Entry</v>
      </c>
      <c r="H126" s="14">
        <f t="shared" si="12"/>
        <v>0.14204428576330666</v>
      </c>
      <c r="I126" s="13" t="str">
        <f t="shared" si="7"/>
        <v>Entry</v>
      </c>
    </row>
    <row r="127" spans="2:9" ht="13.5">
      <c r="B127" s="5">
        <v>15</v>
      </c>
      <c r="C127" s="11">
        <f t="shared" si="10"/>
        <v>0.15902962499780252</v>
      </c>
      <c r="D127" s="14">
        <f t="shared" si="8"/>
        <v>0.17000000000000007</v>
      </c>
      <c r="E127" s="12" t="str">
        <f t="shared" si="9"/>
        <v>Exit</v>
      </c>
      <c r="F127" s="14">
        <f t="shared" si="11"/>
        <v>0.14459208664848103</v>
      </c>
      <c r="G127" s="12" t="str">
        <f t="shared" si="6"/>
        <v>Entry</v>
      </c>
      <c r="H127" s="14">
        <f t="shared" si="12"/>
        <v>0.12876235710118933</v>
      </c>
      <c r="I127" s="13" t="str">
        <f t="shared" si="7"/>
        <v>Entry</v>
      </c>
    </row>
    <row r="128" spans="2:9" ht="13.5">
      <c r="B128" s="5">
        <v>16</v>
      </c>
      <c r="C128" s="11">
        <f t="shared" si="10"/>
        <v>0.11432481875186785</v>
      </c>
      <c r="D128" s="14">
        <f t="shared" si="8"/>
        <v>0.17500000000000007</v>
      </c>
      <c r="E128" s="12" t="str">
        <f t="shared" si="9"/>
        <v>Exit</v>
      </c>
      <c r="F128" s="14">
        <f t="shared" si="11"/>
        <v>0.12659672634879107</v>
      </c>
      <c r="G128" s="12" t="str">
        <f t="shared" si="6"/>
        <v>Entry</v>
      </c>
      <c r="H128" s="14">
        <f t="shared" si="12"/>
        <v>0.14005199646398905</v>
      </c>
      <c r="I128" s="13" t="str">
        <f t="shared" si="7"/>
        <v>Entry</v>
      </c>
    </row>
    <row r="129" spans="2:9" ht="13.5">
      <c r="B129" s="5">
        <v>17</v>
      </c>
      <c r="C129" s="11">
        <f t="shared" si="10"/>
        <v>0.1523239040609123</v>
      </c>
      <c r="D129" s="14">
        <f t="shared" si="8"/>
        <v>0.18000000000000008</v>
      </c>
      <c r="E129" s="12" t="str">
        <f t="shared" si="9"/>
        <v>Exit</v>
      </c>
      <c r="F129" s="14">
        <f t="shared" si="11"/>
        <v>0.14189278260352756</v>
      </c>
      <c r="G129" s="12" t="str">
        <f t="shared" si="6"/>
        <v>Entry</v>
      </c>
      <c r="H129" s="14">
        <f t="shared" si="12"/>
        <v>0.13045580300560924</v>
      </c>
      <c r="I129" s="13" t="str">
        <f t="shared" si="7"/>
        <v>Entry</v>
      </c>
    </row>
    <row r="130" spans="2:9" ht="13.5">
      <c r="B130" s="5">
        <v>18</v>
      </c>
      <c r="C130" s="11">
        <f t="shared" si="10"/>
        <v>0.12002468154822453</v>
      </c>
      <c r="D130" s="14">
        <f t="shared" si="8"/>
        <v>0.18500000000000008</v>
      </c>
      <c r="E130" s="12" t="str">
        <f t="shared" si="9"/>
        <v>Exit</v>
      </c>
      <c r="F130" s="14">
        <f t="shared" si="11"/>
        <v>0.12889113478700157</v>
      </c>
      <c r="G130" s="12" t="str">
        <f t="shared" si="6"/>
        <v>Entry</v>
      </c>
      <c r="H130" s="14">
        <f t="shared" si="12"/>
        <v>0.1386125674452321</v>
      </c>
      <c r="I130" s="13" t="str">
        <f t="shared" si="7"/>
        <v>Entry</v>
      </c>
    </row>
    <row r="131" spans="2:9" ht="13.5">
      <c r="B131" s="5">
        <v>19</v>
      </c>
      <c r="C131" s="11">
        <f t="shared" si="10"/>
        <v>0.14747902068400914</v>
      </c>
      <c r="D131" s="14">
        <f t="shared" si="8"/>
        <v>0.19000000000000009</v>
      </c>
      <c r="E131" s="12" t="str">
        <f t="shared" si="9"/>
        <v>Exit</v>
      </c>
      <c r="F131" s="14">
        <f t="shared" si="11"/>
        <v>0.13994253543104865</v>
      </c>
      <c r="G131" s="12" t="str">
        <f t="shared" si="6"/>
        <v>Entry</v>
      </c>
      <c r="H131" s="14">
        <f t="shared" si="12"/>
        <v>0.1316793176715527</v>
      </c>
      <c r="I131" s="13" t="str">
        <f t="shared" si="7"/>
        <v>Entry</v>
      </c>
    </row>
    <row r="132" spans="2:9" ht="15" thickBot="1">
      <c r="B132" s="5">
        <v>20</v>
      </c>
      <c r="C132" s="15">
        <f t="shared" si="10"/>
        <v>0.12414283241859222</v>
      </c>
      <c r="D132" s="17">
        <f t="shared" si="8"/>
        <v>0.1950000000000001</v>
      </c>
      <c r="E132" s="16" t="str">
        <f t="shared" si="9"/>
        <v>Exit</v>
      </c>
      <c r="F132" s="17">
        <f t="shared" si="11"/>
        <v>0.13054884488360863</v>
      </c>
      <c r="G132" s="16" t="str">
        <f t="shared" si="6"/>
        <v>Entry</v>
      </c>
      <c r="H132" s="17">
        <f t="shared" si="12"/>
        <v>0.13757257997918018</v>
      </c>
      <c r="I132" s="18" t="str">
        <f t="shared" si="7"/>
        <v>Entry</v>
      </c>
    </row>
    <row r="157" ht="0.75" customHeight="1"/>
    <row r="158" spans="2:9" ht="0.75" customHeight="1">
      <c r="B158" s="3" t="s">
        <v>17</v>
      </c>
      <c r="C158" s="1" t="s">
        <v>22</v>
      </c>
      <c r="D158" s="1" t="s">
        <v>23</v>
      </c>
      <c r="E158" s="1" t="s">
        <v>21</v>
      </c>
      <c r="G158" s="5" t="s">
        <v>22</v>
      </c>
      <c r="H158" s="5" t="s">
        <v>23</v>
      </c>
      <c r="I158" s="3" t="s">
        <v>21</v>
      </c>
    </row>
    <row r="159" spans="2:9" ht="0.75" customHeight="1">
      <c r="B159" s="5">
        <v>1</v>
      </c>
      <c r="C159" s="7">
        <f>C23</f>
        <v>0.15</v>
      </c>
      <c r="D159" s="7">
        <f>E23</f>
        <v>0</v>
      </c>
      <c r="E159" s="7">
        <f>G23</f>
        <v>0</v>
      </c>
      <c r="F159" s="5">
        <f>B113</f>
        <v>1</v>
      </c>
      <c r="G159" s="7">
        <f>C113</f>
        <v>0.15</v>
      </c>
      <c r="H159" s="7">
        <f>F113</f>
        <v>0</v>
      </c>
      <c r="I159" s="7">
        <f>H113</f>
        <v>0</v>
      </c>
    </row>
    <row r="160" spans="2:9" ht="0.75" customHeight="1">
      <c r="B160" s="5">
        <v>2</v>
      </c>
      <c r="C160" s="7">
        <f>C24</f>
        <v>-0.085</v>
      </c>
      <c r="D160" s="7">
        <f>E24</f>
        <v>0</v>
      </c>
      <c r="E160" s="7">
        <f>G24</f>
        <v>0</v>
      </c>
      <c r="F160" s="5">
        <f>B114</f>
        <v>2</v>
      </c>
      <c r="G160" s="7">
        <f>C114</f>
        <v>-0.065</v>
      </c>
      <c r="H160" s="7">
        <f>F114</f>
        <v>0</v>
      </c>
      <c r="I160" s="7">
        <f>H114</f>
        <v>0</v>
      </c>
    </row>
    <row r="161" spans="2:9" ht="0.75" customHeight="1">
      <c r="B161" s="5">
        <v>3</v>
      </c>
      <c r="C161" s="7">
        <f>C25</f>
        <v>0.28475</v>
      </c>
      <c r="D161" s="7">
        <f>E25</f>
        <v>0.11658333333333333</v>
      </c>
      <c r="E161" s="7">
        <f>G25</f>
        <v>0.0427125</v>
      </c>
      <c r="F161" s="5">
        <f>B115</f>
        <v>3</v>
      </c>
      <c r="G161" s="7">
        <f>C115</f>
        <v>0.30475</v>
      </c>
      <c r="H161" s="7">
        <f aca="true" t="shared" si="13" ref="H161:H178">AVERAGE(G159:G161)</f>
        <v>0.12991666666666668</v>
      </c>
      <c r="I161" s="7">
        <f>H115</f>
        <v>0.0457125</v>
      </c>
    </row>
    <row r="162" spans="2:9" ht="0.75" customHeight="1">
      <c r="B162" s="5">
        <v>4</v>
      </c>
      <c r="C162" s="7">
        <f>C26</f>
        <v>-0.0295375</v>
      </c>
      <c r="D162" s="7">
        <f>E26</f>
        <v>0.056737499999999996</v>
      </c>
      <c r="E162" s="7">
        <f>G26</f>
        <v>0.09466520833333333</v>
      </c>
      <c r="F162" s="5">
        <f>B116</f>
        <v>4</v>
      </c>
      <c r="G162" s="7">
        <f>C116</f>
        <v>-0.0095375</v>
      </c>
      <c r="H162" s="7">
        <f t="shared" si="13"/>
        <v>0.0767375</v>
      </c>
      <c r="I162" s="7">
        <f>H116</f>
        <v>0.10899854166666667</v>
      </c>
    </row>
    <row r="163" spans="2:9" ht="0.75" customHeight="1">
      <c r="B163" s="5">
        <v>5</v>
      </c>
      <c r="C163" s="7">
        <f>C27</f>
        <v>0.237606875</v>
      </c>
      <c r="D163" s="7">
        <f>E27</f>
        <v>0.164273125</v>
      </c>
      <c r="E163" s="7">
        <f>G27</f>
        <v>0.08386790624999999</v>
      </c>
      <c r="F163" s="5">
        <f>B117</f>
        <v>5</v>
      </c>
      <c r="G163" s="7">
        <f>C117</f>
        <v>0.257606875</v>
      </c>
      <c r="H163" s="7">
        <f t="shared" si="13"/>
        <v>0.18427312500000004</v>
      </c>
      <c r="I163" s="7">
        <f>H117</f>
        <v>0.10386790625</v>
      </c>
    </row>
    <row r="164" spans="2:9" ht="0.75" customHeight="1">
      <c r="B164" s="5">
        <v>6</v>
      </c>
      <c r="C164" s="7">
        <f>C28</f>
        <v>0.010534156250000004</v>
      </c>
      <c r="D164" s="7">
        <f>E28</f>
        <v>0.07286784375000001</v>
      </c>
      <c r="E164" s="7">
        <f>G28</f>
        <v>0.1412122796875</v>
      </c>
      <c r="F164" s="5">
        <f>B118</f>
        <v>6</v>
      </c>
      <c r="G164" s="7">
        <f>C118</f>
        <v>0.030534156250000007</v>
      </c>
      <c r="H164" s="7">
        <f t="shared" si="13"/>
        <v>0.09286784375000001</v>
      </c>
      <c r="I164" s="7">
        <f>H118</f>
        <v>0.16121227968750002</v>
      </c>
    </row>
    <row r="165" spans="2:9" ht="0.75" customHeight="1">
      <c r="B165" s="5">
        <v>7</v>
      </c>
      <c r="C165" s="7">
        <f>C29</f>
        <v>0.20354596718749998</v>
      </c>
      <c r="D165" s="7">
        <f>E29</f>
        <v>0.1505623328125</v>
      </c>
      <c r="E165" s="7">
        <f>G29</f>
        <v>0.092469562265625</v>
      </c>
      <c r="F165" s="5">
        <f>B119</f>
        <v>7</v>
      </c>
      <c r="G165" s="7">
        <f>C119</f>
        <v>0.22354596718749997</v>
      </c>
      <c r="H165" s="7">
        <f t="shared" si="13"/>
        <v>0.1705623328125</v>
      </c>
      <c r="I165" s="7">
        <f>H119</f>
        <v>0.11246956226562499</v>
      </c>
    </row>
    <row r="166" spans="2:9" ht="0.75" customHeight="1">
      <c r="B166" s="5">
        <v>8</v>
      </c>
      <c r="C166" s="7">
        <f>C30</f>
        <v>0.039485927890625015</v>
      </c>
      <c r="D166" s="7">
        <f>E30</f>
        <v>0.084522017109375</v>
      </c>
      <c r="E166" s="7">
        <f>G30</f>
        <v>0.13390087207421875</v>
      </c>
      <c r="F166" s="5">
        <f>B120</f>
        <v>8</v>
      </c>
      <c r="G166" s="7">
        <f>C120</f>
        <v>0.05948592789062501</v>
      </c>
      <c r="H166" s="7">
        <f t="shared" si="13"/>
        <v>0.10452201710937499</v>
      </c>
      <c r="I166" s="7">
        <f>H120</f>
        <v>0.15390087207421874</v>
      </c>
    </row>
    <row r="167" spans="2:9" ht="0.75" customHeight="1">
      <c r="B167" s="5">
        <v>9</v>
      </c>
      <c r="C167" s="7">
        <f>C31</f>
        <v>0.17893696129296874</v>
      </c>
      <c r="D167" s="7">
        <f>E31</f>
        <v>0.14065628545703124</v>
      </c>
      <c r="E167" s="7">
        <f>G31</f>
        <v>0.09868425873691405</v>
      </c>
      <c r="F167" s="5">
        <f>B121</f>
        <v>9</v>
      </c>
      <c r="G167" s="7">
        <f>C121</f>
        <v>0.19893696129296873</v>
      </c>
      <c r="H167" s="7">
        <f t="shared" si="13"/>
        <v>0.16065628545703123</v>
      </c>
      <c r="I167" s="7">
        <f>H121</f>
        <v>0.11868425873691404</v>
      </c>
    </row>
    <row r="168" spans="2:9" ht="0.75" customHeight="1">
      <c r="B168" s="5">
        <v>10</v>
      </c>
      <c r="C168" s="7">
        <f>C32</f>
        <v>0.06040358290097657</v>
      </c>
      <c r="D168" s="7">
        <f>E32</f>
        <v>0.09294215736152345</v>
      </c>
      <c r="E168" s="7">
        <f>G32</f>
        <v>0.12861838007362303</v>
      </c>
      <c r="F168" s="5">
        <f>B122</f>
        <v>10</v>
      </c>
      <c r="G168" s="7">
        <f>C122</f>
        <v>0.08040358290097657</v>
      </c>
      <c r="H168" s="7">
        <f t="shared" si="13"/>
        <v>0.11294215736152342</v>
      </c>
      <c r="I168" s="7">
        <f>H122</f>
        <v>0.14861838007362302</v>
      </c>
    </row>
    <row r="169" spans="2:9" ht="0.75" customHeight="1">
      <c r="B169" s="5">
        <v>11</v>
      </c>
      <c r="C169" s="7">
        <f>C33</f>
        <v>0.1611569545341699</v>
      </c>
      <c r="D169" s="7">
        <f>E33</f>
        <v>0.13349916624270505</v>
      </c>
      <c r="E169" s="7">
        <f>G33</f>
        <v>0.1031743769374204</v>
      </c>
      <c r="F169" s="5">
        <f>B123</f>
        <v>11</v>
      </c>
      <c r="G169" s="7">
        <f>C123</f>
        <v>0.18115695453416988</v>
      </c>
      <c r="H169" s="7">
        <f t="shared" si="13"/>
        <v>0.15349916624270507</v>
      </c>
      <c r="I169" s="7">
        <f>H123</f>
        <v>0.12317437693742038</v>
      </c>
    </row>
    <row r="170" spans="2:9" ht="0.75" customHeight="1">
      <c r="B170" s="5">
        <v>12</v>
      </c>
      <c r="C170" s="7">
        <f>C34</f>
        <v>0.07551658864595559</v>
      </c>
      <c r="D170" s="7">
        <f>E34</f>
        <v>0.09902570869370068</v>
      </c>
      <c r="E170" s="7">
        <f>G34</f>
        <v>0.12480177960319264</v>
      </c>
      <c r="F170" s="5">
        <f>B124</f>
        <v>12</v>
      </c>
      <c r="G170" s="7">
        <f>C124</f>
        <v>0.0955165886459556</v>
      </c>
      <c r="H170" s="7">
        <f t="shared" si="13"/>
        <v>0.11902570869370067</v>
      </c>
      <c r="I170" s="7">
        <f>H124</f>
        <v>0.14480177960319265</v>
      </c>
    </row>
    <row r="171" spans="2:9" ht="0.75" customHeight="1">
      <c r="B171" s="5">
        <v>13</v>
      </c>
      <c r="C171" s="7">
        <f>C35</f>
        <v>0.14831089965093774</v>
      </c>
      <c r="D171" s="7">
        <f>E35</f>
        <v>0.1283281476103544</v>
      </c>
      <c r="E171" s="7">
        <f>G35</f>
        <v>0.10641848733728625</v>
      </c>
      <c r="F171" s="5">
        <f>B125</f>
        <v>13</v>
      </c>
      <c r="G171" s="7">
        <f>C125</f>
        <v>0.16831089965093773</v>
      </c>
      <c r="H171" s="7">
        <f t="shared" si="13"/>
        <v>0.1483281476103544</v>
      </c>
      <c r="I171" s="7">
        <f>H125</f>
        <v>0.12641848733728622</v>
      </c>
    </row>
    <row r="172" spans="2:9" ht="0.75" customHeight="1">
      <c r="B172" s="5">
        <v>14</v>
      </c>
      <c r="C172" s="7">
        <f>C36</f>
        <v>0.08643573529670291</v>
      </c>
      <c r="D172" s="7">
        <f>E36</f>
        <v>0.10342107453119875</v>
      </c>
      <c r="E172" s="7">
        <f>G36</f>
        <v>0.12204428576330667</v>
      </c>
      <c r="F172" s="5">
        <f>B126</f>
        <v>14</v>
      </c>
      <c r="G172" s="7">
        <f>C126</f>
        <v>0.10643573529670292</v>
      </c>
      <c r="H172" s="7">
        <f t="shared" si="13"/>
        <v>0.12342107453119876</v>
      </c>
      <c r="I172" s="7">
        <f>H126</f>
        <v>0.14204428576330666</v>
      </c>
    </row>
    <row r="173" spans="2:9" ht="0.75" customHeight="1">
      <c r="B173" s="5">
        <v>15</v>
      </c>
      <c r="C173" s="7">
        <f>C37</f>
        <v>0.13902962499780253</v>
      </c>
      <c r="D173" s="7">
        <f>E37</f>
        <v>0.12459208664848105</v>
      </c>
      <c r="E173" s="7">
        <f>G37</f>
        <v>0.10876235710118932</v>
      </c>
      <c r="F173" s="5">
        <f>B127</f>
        <v>15</v>
      </c>
      <c r="G173" s="7">
        <f>C127</f>
        <v>0.15902962499780252</v>
      </c>
      <c r="H173" s="7">
        <f t="shared" si="13"/>
        <v>0.14459208664848103</v>
      </c>
      <c r="I173" s="7">
        <f>H127</f>
        <v>0.12876235710118933</v>
      </c>
    </row>
    <row r="174" spans="2:9" ht="0.75" customHeight="1">
      <c r="B174" s="5">
        <v>16</v>
      </c>
      <c r="C174" s="7">
        <f>C38</f>
        <v>0.09432481875186785</v>
      </c>
      <c r="D174" s="7">
        <f>E38</f>
        <v>0.1065967263487911</v>
      </c>
      <c r="E174" s="7">
        <f>G38</f>
        <v>0.12005199646398906</v>
      </c>
      <c r="F174" s="5">
        <f>B128</f>
        <v>16</v>
      </c>
      <c r="G174" s="7">
        <f>C128</f>
        <v>0.11432481875186785</v>
      </c>
      <c r="H174" s="7">
        <f t="shared" si="13"/>
        <v>0.12659672634879107</v>
      </c>
      <c r="I174" s="7">
        <f>H128</f>
        <v>0.14005199646398905</v>
      </c>
    </row>
    <row r="175" spans="2:9" ht="0.75" customHeight="1">
      <c r="B175" s="5">
        <v>17</v>
      </c>
      <c r="C175" s="7">
        <f>C39</f>
        <v>0.13232390406091232</v>
      </c>
      <c r="D175" s="7">
        <f>E39</f>
        <v>0.12189278260352758</v>
      </c>
      <c r="E175" s="7">
        <f>G39</f>
        <v>0.11045580300560928</v>
      </c>
      <c r="F175" s="5">
        <f>B129</f>
        <v>17</v>
      </c>
      <c r="G175" s="7">
        <f>C129</f>
        <v>0.1523239040609123</v>
      </c>
      <c r="H175" s="7">
        <f t="shared" si="13"/>
        <v>0.14189278260352756</v>
      </c>
      <c r="I175" s="7">
        <f>H129</f>
        <v>0.13045580300560924</v>
      </c>
    </row>
    <row r="176" spans="2:9" ht="0.75" customHeight="1">
      <c r="B176" s="5">
        <v>18</v>
      </c>
      <c r="C176" s="7">
        <f>C40</f>
        <v>0.10002468154822453</v>
      </c>
      <c r="D176" s="7">
        <f>E40</f>
        <v>0.10889113478700156</v>
      </c>
      <c r="E176" s="7">
        <f>G40</f>
        <v>0.11861256744523213</v>
      </c>
      <c r="F176" s="5">
        <f>B130</f>
        <v>18</v>
      </c>
      <c r="G176" s="7">
        <f>C130</f>
        <v>0.12002468154822453</v>
      </c>
      <c r="H176" s="7">
        <f t="shared" si="13"/>
        <v>0.12889113478700157</v>
      </c>
      <c r="I176" s="7">
        <f>H130</f>
        <v>0.1386125674452321</v>
      </c>
    </row>
    <row r="177" spans="2:9" ht="0.75" customHeight="1">
      <c r="B177" s="5">
        <v>19</v>
      </c>
      <c r="C177" s="7">
        <f>C41</f>
        <v>0.12747902068400915</v>
      </c>
      <c r="D177" s="7">
        <f>E41</f>
        <v>0.11994253543104867</v>
      </c>
      <c r="E177" s="7">
        <f>G41</f>
        <v>0.1116793176715527</v>
      </c>
      <c r="F177" s="5">
        <f>B131</f>
        <v>19</v>
      </c>
      <c r="G177" s="7">
        <f>C131</f>
        <v>0.14747902068400914</v>
      </c>
      <c r="H177" s="7">
        <f t="shared" si="13"/>
        <v>0.13994253543104865</v>
      </c>
      <c r="I177" s="7">
        <f>H131</f>
        <v>0.1316793176715527</v>
      </c>
    </row>
    <row r="178" spans="2:9" ht="0.75" customHeight="1">
      <c r="B178" s="5">
        <v>20</v>
      </c>
      <c r="C178" s="7">
        <f>C42</f>
        <v>0.10414283241859222</v>
      </c>
      <c r="D178" s="7">
        <f>E42</f>
        <v>0.11054884488360862</v>
      </c>
      <c r="E178" s="7">
        <f>G42</f>
        <v>0.1175725799791802</v>
      </c>
      <c r="F178" s="5">
        <f>B132</f>
        <v>20</v>
      </c>
      <c r="G178" s="7">
        <f>C132</f>
        <v>0.12414283241859222</v>
      </c>
      <c r="H178" s="7">
        <f t="shared" si="13"/>
        <v>0.13054884488360863</v>
      </c>
      <c r="I178" s="7">
        <f>H132</f>
        <v>0.13757257997918018</v>
      </c>
    </row>
    <row r="179" ht="0.75" customHeight="1"/>
    <row r="180" ht="0.75" customHeight="1"/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 &amp; Technology</dc:creator>
  <cp:keywords/>
  <dc:description/>
  <cp:lastModifiedBy>Philippe LeBel</cp:lastModifiedBy>
  <dcterms:created xsi:type="dcterms:W3CDTF">1999-04-15T11:01:15Z</dcterms:created>
  <cp:category/>
  <cp:version/>
  <cp:contentType/>
  <cp:contentStatus/>
</cp:coreProperties>
</file>