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08"/>
  <workbookPr date1904="1"/>
  <mc:AlternateContent xmlns:mc="http://schemas.openxmlformats.org/markup-compatibility/2006">
    <mc:Choice Requires="x15">
      <x15ac:absPath xmlns:x15ac="http://schemas.microsoft.com/office/spreadsheetml/2010/11/ac" url="/Users/PhillipLeBel/Desktop/"/>
    </mc:Choice>
  </mc:AlternateContent>
  <xr:revisionPtr revIDLastSave="0" documentId="8_{F361D645-006B-EF4D-BCDA-C8A20131C556}" xr6:coauthVersionLast="45" xr6:coauthVersionMax="45" xr10:uidLastSave="{00000000-0000-0000-0000-000000000000}"/>
  <bookViews>
    <workbookView xWindow="60" yWindow="600" windowWidth="19120" windowHeight="15020" tabRatio="228"/>
  </bookViews>
  <sheets>
    <sheet name="Taxe spécifique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F5" i="1"/>
  <c r="E7" i="1"/>
  <c r="F7" i="1"/>
  <c r="F8" i="1"/>
  <c r="H7" i="1"/>
  <c r="E8" i="1"/>
  <c r="E9" i="1"/>
  <c r="F9" i="1"/>
  <c r="F10" i="1"/>
  <c r="F11" i="1"/>
  <c r="F12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C51" i="1"/>
  <c r="D51" i="1"/>
  <c r="E51" i="1"/>
  <c r="F51" i="1"/>
  <c r="C52" i="1"/>
  <c r="D52" i="1"/>
  <c r="C53" i="1"/>
  <c r="D53" i="1"/>
  <c r="C54" i="1"/>
  <c r="D54" i="1"/>
  <c r="C55" i="1"/>
  <c r="D55" i="1"/>
  <c r="C56" i="1"/>
  <c r="D56" i="1"/>
  <c r="C57" i="1"/>
  <c r="D57" i="1"/>
</calcChain>
</file>

<file path=xl/sharedStrings.xml><?xml version="1.0" encoding="utf-8"?>
<sst xmlns="http://schemas.openxmlformats.org/spreadsheetml/2006/main" count="42" uniqueCount="41">
  <si>
    <t>Une taxe peut être évalué sous plusieurs critères:</t>
  </si>
  <si>
    <t>Le critère d'efficacité:</t>
  </si>
  <si>
    <t>Le critère d'efficience</t>
  </si>
  <si>
    <t xml:space="preserve">Le critère du taux qui maximise </t>
  </si>
  <si>
    <t>des recettes</t>
  </si>
  <si>
    <t>Est-ce que le taux achève une modification cible en la consommation?</t>
  </si>
  <si>
    <t>b.1 le critère d'efficience bureaucratique</t>
  </si>
  <si>
    <t>b.2 le critère d'efficience économique</t>
  </si>
  <si>
    <t>Est-ce que les frais de recouvrement dépassent un proportion critique?</t>
  </si>
  <si>
    <t>Est-ce que le poids excédentaire dépasse un seuil d'efficience (&gt;=5%)?</t>
  </si>
  <si>
    <t>Le cadre d'évaluation micro-économique des impôts</t>
  </si>
  <si>
    <t>Fonction de demande du marché:</t>
  </si>
  <si>
    <t>Pd =</t>
  </si>
  <si>
    <t>Qd</t>
  </si>
  <si>
    <t>Fonction original de l'offre du marché:</t>
  </si>
  <si>
    <t>Ps =</t>
  </si>
  <si>
    <t>Qs</t>
  </si>
  <si>
    <t>Impôt =</t>
  </si>
  <si>
    <t>Fonction impôt inclusif de l'offre du marché:</t>
  </si>
  <si>
    <t>P's =</t>
  </si>
  <si>
    <t>Avant l'impôt</t>
  </si>
  <si>
    <t>Après l'impôt</t>
  </si>
  <si>
    <t>El. De la demande</t>
  </si>
  <si>
    <t>Quantité en équilibre:</t>
  </si>
  <si>
    <t>Qe =</t>
  </si>
  <si>
    <t>Prix en équilibre:</t>
  </si>
  <si>
    <t>Pe =</t>
  </si>
  <si>
    <t>Revenu total en équilibre</t>
  </si>
  <si>
    <t>RT =</t>
  </si>
  <si>
    <t>Recettes fiscales:</t>
  </si>
  <si>
    <t>RF =</t>
  </si>
  <si>
    <t>Poids-mort de l'impôt:</t>
  </si>
  <si>
    <t>PM =</t>
  </si>
  <si>
    <t xml:space="preserve">Poids excédentaire de l'impôt: </t>
  </si>
  <si>
    <t>EI =</t>
  </si>
  <si>
    <t>Pd</t>
  </si>
  <si>
    <t>Ps</t>
  </si>
  <si>
    <t>P's</t>
  </si>
  <si>
    <t>a.</t>
  </si>
  <si>
    <t>b.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</si>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</sst>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\ "/>
    <numFmt numFmtId="165" formatCode="0.0000"/>
    <numFmt numFmtId="166" formatCode="\+0.0000"/>
  </numFmts>
  <fonts count="6">
    <font>
      <sz val="12"/>
      <name val="Helv"/>
    </font>
    <font>
      <b/>
      <sz val="12"/>
      <name val="Helv"/>
    </font>
    <font>
      <sz val="8"/>
      <name val="Helv"/>
    </font>
    <font>
      <b/>
      <sz val="10"/>
      <color indexed="12"/>
      <name val="Helv"/>
    </font>
    <font>
      <sz val="10"/>
      <name val="Helv"/>
    </font>
    <font>
      <b/>
      <sz val="12"/>
      <color indexed="12"/>
      <name val="Helv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0" fontId="3" fillId="0" borderId="1" xfId="0" applyFont="1" applyBorder="1"/>
    <xf numFmtId="2" fontId="3" fillId="0" borderId="2" xfId="0" applyNumberFormat="1" applyFont="1" applyBorder="1"/>
    <xf numFmtId="0" fontId="3" fillId="0" borderId="2" xfId="0" applyFont="1" applyBorder="1"/>
    <xf numFmtId="0" fontId="0" fillId="0" borderId="0" xfId="0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4" xfId="0" applyNumberFormat="1" applyBorder="1"/>
    <xf numFmtId="165" fontId="0" fillId="0" borderId="4" xfId="0" applyNumberFormat="1" applyBorder="1"/>
    <xf numFmtId="0" fontId="0" fillId="0" borderId="5" xfId="0" applyBorder="1"/>
    <xf numFmtId="2" fontId="0" fillId="0" borderId="6" xfId="0" applyNumberFormat="1" applyBorder="1" applyAlignment="1">
      <alignment horizontal="right"/>
    </xf>
    <xf numFmtId="2" fontId="0" fillId="0" borderId="7" xfId="0" applyNumberFormat="1" applyBorder="1"/>
    <xf numFmtId="166" fontId="0" fillId="0" borderId="7" xfId="0" applyNumberFormat="1" applyBorder="1"/>
    <xf numFmtId="0" fontId="0" fillId="0" borderId="8" xfId="0" applyBorder="1"/>
    <xf numFmtId="2" fontId="0" fillId="0" borderId="6" xfId="0" applyNumberFormat="1" applyBorder="1"/>
    <xf numFmtId="0" fontId="0" fillId="0" borderId="7" xfId="0" applyBorder="1"/>
    <xf numFmtId="2" fontId="0" fillId="0" borderId="0" xfId="0" applyNumberFormat="1" applyAlignment="1">
      <alignment horizontal="right"/>
    </xf>
    <xf numFmtId="2" fontId="0" fillId="0" borderId="9" xfId="0" applyNumberFormat="1" applyBorder="1" applyAlignment="1">
      <alignment horizontal="right"/>
    </xf>
    <xf numFmtId="166" fontId="0" fillId="0" borderId="9" xfId="0" applyNumberFormat="1" applyBorder="1"/>
    <xf numFmtId="2" fontId="0" fillId="0" borderId="9" xfId="0" applyNumberFormat="1" applyBorder="1"/>
    <xf numFmtId="2" fontId="0" fillId="0" borderId="0" xfId="0" applyNumberFormat="1"/>
    <xf numFmtId="10" fontId="0" fillId="0" borderId="9" xfId="0" applyNumberFormat="1" applyBorder="1"/>
    <xf numFmtId="2" fontId="0" fillId="0" borderId="0" xfId="0" applyNumberFormat="1" applyBorder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Border="1"/>
    <xf numFmtId="2" fontId="5" fillId="0" borderId="2" xfId="0" applyNumberFormat="1" applyFont="1" applyBorder="1" applyAlignment="1">
      <alignment horizontal="center"/>
    </xf>
    <xf numFmtId="0" fontId="0" fillId="0" borderId="10" xfId="0" applyBorder="1"/>
    <xf numFmtId="165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1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Helv"/>
                <a:ea typeface="Helv"/>
                <a:cs typeface="Helv"/>
              </a:defRPr>
            </a:pPr>
            <a:r>
              <a:rPr lang="en-US"/>
              <a:t>Efficience économique de l'impôt</a:t>
            </a:r>
          </a:p>
        </c:rich>
      </c:tx>
      <c:layout>
        <c:manualLayout>
          <c:xMode val="edge"/>
          <c:yMode val="edge"/>
          <c:x val="0.31978856104274894"/>
          <c:y val="3.3784928022730594E-2"/>
        </c:manualLayout>
      </c:layout>
      <c:overlay val="0"/>
      <c:spPr>
        <a:noFill/>
        <a:ln w="25400">
          <a:solidFill>
            <a:srgbClr val="FF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818336661405702E-2"/>
          <c:y val="0.18283294821109808"/>
          <c:w val="0.85769879955974282"/>
          <c:h val="0.62164267561824293"/>
        </c:manualLayout>
      </c:layout>
      <c:lineChart>
        <c:grouping val="standard"/>
        <c:varyColors val="0"/>
        <c:ser>
          <c:idx val="0"/>
          <c:order val="0"/>
          <c:tx>
            <c:strRef>
              <c:f>'Taxe spécifique'!$D$17</c:f>
              <c:strCache>
                <c:ptCount val="1"/>
                <c:pt idx="0">
                  <c:v>Pd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'Taxe spécifique'!$C$18:$C$51</c:f>
              <c:numCache>
                <c:formatCode>General</c:formatCode>
                <c:ptCount val="3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  <c:pt idx="25">
                  <c:v>375</c:v>
                </c:pt>
                <c:pt idx="26">
                  <c:v>390</c:v>
                </c:pt>
                <c:pt idx="27">
                  <c:v>405</c:v>
                </c:pt>
                <c:pt idx="28">
                  <c:v>420</c:v>
                </c:pt>
                <c:pt idx="29">
                  <c:v>435</c:v>
                </c:pt>
                <c:pt idx="30">
                  <c:v>450</c:v>
                </c:pt>
                <c:pt idx="31">
                  <c:v>465</c:v>
                </c:pt>
                <c:pt idx="32">
                  <c:v>480</c:v>
                </c:pt>
                <c:pt idx="33">
                  <c:v>495</c:v>
                </c:pt>
              </c:numCache>
            </c:numRef>
          </c:cat>
          <c:val>
            <c:numRef>
              <c:f>'Taxe spécifique'!$D$18:$D$51</c:f>
              <c:numCache>
                <c:formatCode>0.00</c:formatCode>
                <c:ptCount val="34"/>
                <c:pt idx="0">
                  <c:v>200</c:v>
                </c:pt>
                <c:pt idx="1">
                  <c:v>192.5</c:v>
                </c:pt>
                <c:pt idx="2">
                  <c:v>185</c:v>
                </c:pt>
                <c:pt idx="3">
                  <c:v>177.5</c:v>
                </c:pt>
                <c:pt idx="4">
                  <c:v>170</c:v>
                </c:pt>
                <c:pt idx="5">
                  <c:v>162.5</c:v>
                </c:pt>
                <c:pt idx="6">
                  <c:v>155</c:v>
                </c:pt>
                <c:pt idx="7">
                  <c:v>147.5</c:v>
                </c:pt>
                <c:pt idx="8">
                  <c:v>140</c:v>
                </c:pt>
                <c:pt idx="9">
                  <c:v>132.5</c:v>
                </c:pt>
                <c:pt idx="10">
                  <c:v>125</c:v>
                </c:pt>
                <c:pt idx="11">
                  <c:v>117.5</c:v>
                </c:pt>
                <c:pt idx="12">
                  <c:v>110</c:v>
                </c:pt>
                <c:pt idx="13">
                  <c:v>102.5</c:v>
                </c:pt>
                <c:pt idx="14">
                  <c:v>95</c:v>
                </c:pt>
                <c:pt idx="15">
                  <c:v>87.5</c:v>
                </c:pt>
                <c:pt idx="16">
                  <c:v>80</c:v>
                </c:pt>
                <c:pt idx="17">
                  <c:v>72.5</c:v>
                </c:pt>
                <c:pt idx="18">
                  <c:v>65</c:v>
                </c:pt>
                <c:pt idx="19">
                  <c:v>57.5</c:v>
                </c:pt>
                <c:pt idx="20">
                  <c:v>50</c:v>
                </c:pt>
                <c:pt idx="21">
                  <c:v>42.5</c:v>
                </c:pt>
                <c:pt idx="22">
                  <c:v>35</c:v>
                </c:pt>
                <c:pt idx="23">
                  <c:v>27.5</c:v>
                </c:pt>
                <c:pt idx="24">
                  <c:v>20</c:v>
                </c:pt>
                <c:pt idx="25">
                  <c:v>12.5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5A-064B-AF90-B361D49B2E1D}"/>
            </c:ext>
          </c:extLst>
        </c:ser>
        <c:ser>
          <c:idx val="1"/>
          <c:order val="1"/>
          <c:tx>
            <c:strRef>
              <c:f>'Taxe spécifique'!$E$17</c:f>
              <c:strCache>
                <c:ptCount val="1"/>
                <c:pt idx="0">
                  <c:v>Ps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'Taxe spécifique'!$C$18:$C$51</c:f>
              <c:numCache>
                <c:formatCode>General</c:formatCode>
                <c:ptCount val="3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  <c:pt idx="25">
                  <c:v>375</c:v>
                </c:pt>
                <c:pt idx="26">
                  <c:v>390</c:v>
                </c:pt>
                <c:pt idx="27">
                  <c:v>405</c:v>
                </c:pt>
                <c:pt idx="28">
                  <c:v>420</c:v>
                </c:pt>
                <c:pt idx="29">
                  <c:v>435</c:v>
                </c:pt>
                <c:pt idx="30">
                  <c:v>450</c:v>
                </c:pt>
                <c:pt idx="31">
                  <c:v>465</c:v>
                </c:pt>
                <c:pt idx="32">
                  <c:v>480</c:v>
                </c:pt>
                <c:pt idx="33">
                  <c:v>495</c:v>
                </c:pt>
              </c:numCache>
            </c:numRef>
          </c:cat>
          <c:val>
            <c:numRef>
              <c:f>'Taxe spécifique'!$E$18:$E$51</c:f>
              <c:numCache>
                <c:formatCode>0.00</c:formatCode>
                <c:ptCount val="34"/>
                <c:pt idx="0">
                  <c:v>40</c:v>
                </c:pt>
                <c:pt idx="1">
                  <c:v>41.5</c:v>
                </c:pt>
                <c:pt idx="2">
                  <c:v>43</c:v>
                </c:pt>
                <c:pt idx="3">
                  <c:v>44.5</c:v>
                </c:pt>
                <c:pt idx="4">
                  <c:v>46</c:v>
                </c:pt>
                <c:pt idx="5">
                  <c:v>47.5</c:v>
                </c:pt>
                <c:pt idx="6">
                  <c:v>49</c:v>
                </c:pt>
                <c:pt idx="7">
                  <c:v>50.5</c:v>
                </c:pt>
                <c:pt idx="8">
                  <c:v>52</c:v>
                </c:pt>
                <c:pt idx="9">
                  <c:v>53.5</c:v>
                </c:pt>
                <c:pt idx="10">
                  <c:v>55</c:v>
                </c:pt>
                <c:pt idx="11">
                  <c:v>56.5</c:v>
                </c:pt>
                <c:pt idx="12">
                  <c:v>58</c:v>
                </c:pt>
                <c:pt idx="13">
                  <c:v>59.5</c:v>
                </c:pt>
                <c:pt idx="14">
                  <c:v>61</c:v>
                </c:pt>
                <c:pt idx="15">
                  <c:v>62.5</c:v>
                </c:pt>
                <c:pt idx="16">
                  <c:v>64</c:v>
                </c:pt>
                <c:pt idx="17">
                  <c:v>65.5</c:v>
                </c:pt>
                <c:pt idx="18">
                  <c:v>67</c:v>
                </c:pt>
                <c:pt idx="19">
                  <c:v>68.5</c:v>
                </c:pt>
                <c:pt idx="20">
                  <c:v>70</c:v>
                </c:pt>
                <c:pt idx="21">
                  <c:v>71.5</c:v>
                </c:pt>
                <c:pt idx="22">
                  <c:v>73</c:v>
                </c:pt>
                <c:pt idx="23">
                  <c:v>74.5</c:v>
                </c:pt>
                <c:pt idx="24">
                  <c:v>76</c:v>
                </c:pt>
                <c:pt idx="25">
                  <c:v>77.5</c:v>
                </c:pt>
                <c:pt idx="26">
                  <c:v>79</c:v>
                </c:pt>
                <c:pt idx="27">
                  <c:v>80.5</c:v>
                </c:pt>
                <c:pt idx="28">
                  <c:v>82</c:v>
                </c:pt>
                <c:pt idx="29">
                  <c:v>83.5</c:v>
                </c:pt>
                <c:pt idx="30">
                  <c:v>85</c:v>
                </c:pt>
                <c:pt idx="31">
                  <c:v>86.5</c:v>
                </c:pt>
                <c:pt idx="32">
                  <c:v>88</c:v>
                </c:pt>
                <c:pt idx="33">
                  <c:v>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5A-064B-AF90-B361D49B2E1D}"/>
            </c:ext>
          </c:extLst>
        </c:ser>
        <c:ser>
          <c:idx val="2"/>
          <c:order val="2"/>
          <c:tx>
            <c:v>Ps + Impôt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'Taxe spécifique'!$C$18:$C$51</c:f>
              <c:numCache>
                <c:formatCode>General</c:formatCode>
                <c:ptCount val="3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  <c:pt idx="25">
                  <c:v>375</c:v>
                </c:pt>
                <c:pt idx="26">
                  <c:v>390</c:v>
                </c:pt>
                <c:pt idx="27">
                  <c:v>405</c:v>
                </c:pt>
                <c:pt idx="28">
                  <c:v>420</c:v>
                </c:pt>
                <c:pt idx="29">
                  <c:v>435</c:v>
                </c:pt>
                <c:pt idx="30">
                  <c:v>450</c:v>
                </c:pt>
                <c:pt idx="31">
                  <c:v>465</c:v>
                </c:pt>
                <c:pt idx="32">
                  <c:v>480</c:v>
                </c:pt>
                <c:pt idx="33">
                  <c:v>495</c:v>
                </c:pt>
              </c:numCache>
            </c:numRef>
          </c:cat>
          <c:val>
            <c:numRef>
              <c:f>'Taxe spécifique'!$F$18:$F$51</c:f>
              <c:numCache>
                <c:formatCode>0.00</c:formatCode>
                <c:ptCount val="34"/>
                <c:pt idx="0">
                  <c:v>100</c:v>
                </c:pt>
                <c:pt idx="1">
                  <c:v>101.5</c:v>
                </c:pt>
                <c:pt idx="2">
                  <c:v>103</c:v>
                </c:pt>
                <c:pt idx="3">
                  <c:v>104.5</c:v>
                </c:pt>
                <c:pt idx="4">
                  <c:v>106</c:v>
                </c:pt>
                <c:pt idx="5">
                  <c:v>107.5</c:v>
                </c:pt>
                <c:pt idx="6">
                  <c:v>109</c:v>
                </c:pt>
                <c:pt idx="7">
                  <c:v>110.5</c:v>
                </c:pt>
                <c:pt idx="8">
                  <c:v>112</c:v>
                </c:pt>
                <c:pt idx="9">
                  <c:v>113.5</c:v>
                </c:pt>
                <c:pt idx="10">
                  <c:v>115</c:v>
                </c:pt>
                <c:pt idx="11">
                  <c:v>116.5</c:v>
                </c:pt>
                <c:pt idx="12">
                  <c:v>118</c:v>
                </c:pt>
                <c:pt idx="13">
                  <c:v>119.5</c:v>
                </c:pt>
                <c:pt idx="14">
                  <c:v>121</c:v>
                </c:pt>
                <c:pt idx="15">
                  <c:v>122.5</c:v>
                </c:pt>
                <c:pt idx="16">
                  <c:v>124</c:v>
                </c:pt>
                <c:pt idx="17">
                  <c:v>125.5</c:v>
                </c:pt>
                <c:pt idx="18">
                  <c:v>127</c:v>
                </c:pt>
                <c:pt idx="19">
                  <c:v>128.5</c:v>
                </c:pt>
                <c:pt idx="20">
                  <c:v>130</c:v>
                </c:pt>
                <c:pt idx="21">
                  <c:v>131.5</c:v>
                </c:pt>
                <c:pt idx="22">
                  <c:v>133</c:v>
                </c:pt>
                <c:pt idx="23">
                  <c:v>134.5</c:v>
                </c:pt>
                <c:pt idx="24">
                  <c:v>136</c:v>
                </c:pt>
                <c:pt idx="25">
                  <c:v>137.5</c:v>
                </c:pt>
                <c:pt idx="26">
                  <c:v>139</c:v>
                </c:pt>
                <c:pt idx="27">
                  <c:v>140.5</c:v>
                </c:pt>
                <c:pt idx="28">
                  <c:v>142</c:v>
                </c:pt>
                <c:pt idx="29">
                  <c:v>143.5</c:v>
                </c:pt>
                <c:pt idx="30">
                  <c:v>145</c:v>
                </c:pt>
                <c:pt idx="31">
                  <c:v>146.5</c:v>
                </c:pt>
                <c:pt idx="32">
                  <c:v>148</c:v>
                </c:pt>
                <c:pt idx="33">
                  <c:v>149.5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5A-064B-AF90-B361D49B2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465423"/>
        <c:axId val="1"/>
      </c:lineChart>
      <c:catAx>
        <c:axId val="7824654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782465423"/>
        <c:crosses val="autoZero"/>
        <c:crossBetween val="midCat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60682567799596"/>
          <c:y val="0.9020575782069068"/>
          <c:w val="0.3271825162113674"/>
          <c:h val="7.43268416500073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215900</xdr:colOff>
      <xdr:row>12</xdr:row>
      <xdr:rowOff>88900</xdr:rowOff>
    </xdr:from>
    <xdr:to>
      <xdr:col>7</xdr:col>
      <xdr:colOff>431800</xdr:colOff>
      <xdr:row>70</xdr:row>
      <xdr:rowOff>63500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77AC5708-4767-2F4E-B227-8CECDF466B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0.10393</cdr:x>
      <cdr:y>0.20905</cdr:y>
    </cdr:from>
    <cdr:to>
      <cdr:x>0.1298</cdr:x>
      <cdr:y>0.25965</cdr:y>
    </cdr:to>
    <cdr:sp macro="" textlink="">
      <cdr:nvSpPr>
        <cdr:cNvPr id="3073" name="Text Box 1">
          <a:extLst xmlns:a="http://schemas.openxmlformats.org/drawingml/2006/main">
            <a:ext uri="{FF2B5EF4-FFF2-40B4-BE49-F238E27FC236}">
              <a16:creationId xmlns:a16="http://schemas.microsoft.com/office/drawing/2014/main" id="{78F32504-A78F-EF4B-B3DE-1F8AA64E0D0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416" y="788530"/>
          <a:ext cx="178023" cy="19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Helv" charset="0"/>
            </a:rPr>
            <a:t>A</a:t>
          </a:r>
        </a:p>
      </cdr:txBody>
    </cdr:sp>
  </cdr:relSizeAnchor>
  <cdr:relSizeAnchor xmlns:cdr="http://schemas.openxmlformats.org/drawingml/2006/chartDrawing">
    <cdr:from>
      <cdr:x>0.55173</cdr:x>
      <cdr:y>0.55036</cdr:y>
    </cdr:from>
    <cdr:to>
      <cdr:x>0.57759</cdr:x>
      <cdr:y>0.60096</cdr:y>
    </cdr:to>
    <cdr:sp macro="" textlink="">
      <cdr:nvSpPr>
        <cdr:cNvPr id="3074" name="Text Box 2">
          <a:extLst xmlns:a="http://schemas.openxmlformats.org/drawingml/2006/main">
            <a:ext uri="{FF2B5EF4-FFF2-40B4-BE49-F238E27FC236}">
              <a16:creationId xmlns:a16="http://schemas.microsoft.com/office/drawing/2014/main" id="{37BA6DEB-F7D3-304D-AE7B-29989F83E5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7745" y="2075888"/>
          <a:ext cx="178022" cy="19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Helv" charset="0"/>
            </a:rPr>
            <a:t>B</a:t>
          </a:r>
        </a:p>
      </cdr:txBody>
    </cdr:sp>
  </cdr:relSizeAnchor>
  <cdr:relSizeAnchor xmlns:cdr="http://schemas.openxmlformats.org/drawingml/2006/chartDrawing">
    <cdr:from>
      <cdr:x>0.10393</cdr:x>
      <cdr:y>0.69121</cdr:y>
    </cdr:from>
    <cdr:to>
      <cdr:x>0.1298</cdr:x>
      <cdr:y>0.74181</cdr:y>
    </cdr:to>
    <cdr:sp macro="" textlink="">
      <cdr:nvSpPr>
        <cdr:cNvPr id="3075" name="Text Box 3">
          <a:extLst xmlns:a="http://schemas.openxmlformats.org/drawingml/2006/main">
            <a:ext uri="{FF2B5EF4-FFF2-40B4-BE49-F238E27FC236}">
              <a16:creationId xmlns:a16="http://schemas.microsoft.com/office/drawing/2014/main" id="{BA788960-A2B4-5D4C-9B22-98D2064D4A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416" y="2607164"/>
          <a:ext cx="178023" cy="19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Helv" charset="0"/>
            </a:rPr>
            <a:t>C</a:t>
          </a:r>
        </a:p>
      </cdr:txBody>
    </cdr:sp>
  </cdr:relSizeAnchor>
  <cdr:relSizeAnchor xmlns:cdr="http://schemas.openxmlformats.org/drawingml/2006/chartDrawing">
    <cdr:from>
      <cdr:x>0.3729</cdr:x>
      <cdr:y>0.50268</cdr:y>
    </cdr:from>
    <cdr:to>
      <cdr:x>0.37635</cdr:x>
      <cdr:y>0.78097</cdr:y>
    </cdr:to>
    <cdr:sp macro="" textlink="">
      <cdr:nvSpPr>
        <cdr:cNvPr id="3076" name="Line 4">
          <a:extLst xmlns:a="http://schemas.openxmlformats.org/drawingml/2006/main">
            <a:ext uri="{FF2B5EF4-FFF2-40B4-BE49-F238E27FC236}">
              <a16:creationId xmlns:a16="http://schemas.microsoft.com/office/drawing/2014/main" id="{E018748E-7CB0-F342-BA8D-BE2A966E26E5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566848" y="1896043"/>
          <a:ext cx="23736" cy="10497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0.56552</cdr:x>
      <cdr:y>0.62601</cdr:y>
    </cdr:from>
    <cdr:to>
      <cdr:x>0.56626</cdr:x>
      <cdr:y>0.78657</cdr:y>
    </cdr:to>
    <cdr:sp macro="" textlink="">
      <cdr:nvSpPr>
        <cdr:cNvPr id="3077" name="Line 5">
          <a:extLst xmlns:a="http://schemas.openxmlformats.org/drawingml/2006/main">
            <a:ext uri="{FF2B5EF4-FFF2-40B4-BE49-F238E27FC236}">
              <a16:creationId xmlns:a16="http://schemas.microsoft.com/office/drawing/2014/main" id="{BFA460AA-522C-404D-AB2F-C7F75FD39352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892690" y="2361254"/>
          <a:ext cx="5086" cy="6055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0.37463</cdr:x>
      <cdr:y>0.66688</cdr:y>
    </cdr:from>
    <cdr:to>
      <cdr:x>0.40049</cdr:x>
      <cdr:y>0.71748</cdr:y>
    </cdr:to>
    <cdr:sp macro="" textlink="">
      <cdr:nvSpPr>
        <cdr:cNvPr id="3078" name="Text Box 6">
          <a:extLst xmlns:a="http://schemas.openxmlformats.org/drawingml/2006/main">
            <a:ext uri="{FF2B5EF4-FFF2-40B4-BE49-F238E27FC236}">
              <a16:creationId xmlns:a16="http://schemas.microsoft.com/office/drawing/2014/main" id="{1A1FD19F-6B99-1B49-9697-B563469D39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8716" y="2515406"/>
          <a:ext cx="178022" cy="19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Helv" charset="0"/>
            </a:rPr>
            <a:t>D</a:t>
          </a:r>
        </a:p>
      </cdr:txBody>
    </cdr:sp>
  </cdr:relSizeAnchor>
  <cdr:relSizeAnchor xmlns:cdr="http://schemas.openxmlformats.org/drawingml/2006/chartDrawing">
    <cdr:from>
      <cdr:x>0.35665</cdr:x>
      <cdr:y>0.41607</cdr:y>
    </cdr:from>
    <cdr:to>
      <cdr:x>0.38251</cdr:x>
      <cdr:y>0.46667</cdr:y>
    </cdr:to>
    <cdr:sp macro="" textlink="">
      <cdr:nvSpPr>
        <cdr:cNvPr id="3079" name="Text Box 7">
          <a:extLst xmlns:a="http://schemas.openxmlformats.org/drawingml/2006/main">
            <a:ext uri="{FF2B5EF4-FFF2-40B4-BE49-F238E27FC236}">
              <a16:creationId xmlns:a16="http://schemas.microsoft.com/office/drawing/2014/main" id="{13FF5C5E-678F-8740-91EE-253B2DFCE9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4948" y="1569387"/>
          <a:ext cx="178022" cy="190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Helv" charset="0"/>
            </a:rPr>
            <a:t>E</a:t>
          </a:r>
        </a:p>
      </cdr:txBody>
    </cdr:sp>
  </cdr:relSizeAnchor>
  <cdr:relSizeAnchor xmlns:cdr="http://schemas.openxmlformats.org/drawingml/2006/chartDrawing">
    <cdr:from>
      <cdr:x>0.10492</cdr:x>
      <cdr:y>0.62431</cdr:y>
    </cdr:from>
    <cdr:to>
      <cdr:x>0.37635</cdr:x>
      <cdr:y>0.62431</cdr:y>
    </cdr:to>
    <cdr:sp macro="" textlink="">
      <cdr:nvSpPr>
        <cdr:cNvPr id="3080" name="Line 8">
          <a:extLst xmlns:a="http://schemas.openxmlformats.org/drawingml/2006/main">
            <a:ext uri="{FF2B5EF4-FFF2-40B4-BE49-F238E27FC236}">
              <a16:creationId xmlns:a16="http://schemas.microsoft.com/office/drawing/2014/main" id="{EDA925B7-C006-AD4E-93DC-DEFDFFA093DD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22198" y="2354831"/>
          <a:ext cx="186838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0.10369</cdr:x>
      <cdr:y>0.51252</cdr:y>
    </cdr:from>
    <cdr:to>
      <cdr:x>0.3732</cdr:x>
      <cdr:y>0.6605</cdr:y>
    </cdr:to>
    <cdr:sp macro="" textlink="">
      <cdr:nvSpPr>
        <cdr:cNvPr id="3081" name="Rectangle 9">
          <a:extLst xmlns:a="http://schemas.openxmlformats.org/drawingml/2006/main">
            <a:ext uri="{FF2B5EF4-FFF2-40B4-BE49-F238E27FC236}">
              <a16:creationId xmlns:a16="http://schemas.microsoft.com/office/drawing/2014/main" id="{004C1029-87A5-CA48-B917-01C8F1969D41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449" y="1871980"/>
          <a:ext cx="1854491" cy="540516"/>
        </a:xfrm>
        <a:prstGeom xmlns:a="http://schemas.openxmlformats.org/drawingml/2006/main" prst="rect">
          <a:avLst/>
        </a:prstGeom>
        <a:blipFill xmlns:a="http://schemas.openxmlformats.org/drawingml/2006/main" dpi="0" rotWithShape="0">
          <a:blip xmlns:r="http://schemas.openxmlformats.org/officeDocument/2006/relationships" r:embed="rId1"/>
          <a:srcRect/>
          <a:tile tx="0" ty="0" sx="100000" sy="100000" flip="none" algn="tl"/>
        </a:blipFill>
        <a:ln xmlns:a="http://schemas.openxmlformats.org/drawingml/2006/main"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0.06896</cdr:x>
      <cdr:y>0.58831</cdr:y>
    </cdr:from>
    <cdr:to>
      <cdr:x>0.09285</cdr:x>
      <cdr:y>0.6389</cdr:y>
    </cdr:to>
    <cdr:sp macro="" textlink="">
      <cdr:nvSpPr>
        <cdr:cNvPr id="3082" name="Text Box 10">
          <a:extLst xmlns:a="http://schemas.openxmlformats.org/drawingml/2006/main">
            <a:ext uri="{FF2B5EF4-FFF2-40B4-BE49-F238E27FC236}">
              <a16:creationId xmlns:a16="http://schemas.microsoft.com/office/drawing/2014/main" id="{3FBDFD95-6A35-A14D-8A0C-B6F6EE87EA5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663" y="2219030"/>
          <a:ext cx="164458" cy="190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Helv" charset="0"/>
            </a:rPr>
            <a:t>F</a:t>
          </a:r>
        </a:p>
      </cdr:txBody>
    </cdr:sp>
  </cdr:relSizeAnchor>
  <cdr:relSizeAnchor xmlns:cdr="http://schemas.openxmlformats.org/drawingml/2006/chartDrawing">
    <cdr:from>
      <cdr:x>0.06502</cdr:x>
      <cdr:y>0.4297</cdr:y>
    </cdr:from>
    <cdr:to>
      <cdr:x>0.0926</cdr:x>
      <cdr:y>0.4803</cdr:y>
    </cdr:to>
    <cdr:sp macro="" textlink="">
      <cdr:nvSpPr>
        <cdr:cNvPr id="3083" name="Text Box 11">
          <a:extLst xmlns:a="http://schemas.openxmlformats.org/drawingml/2006/main">
            <a:ext uri="{FF2B5EF4-FFF2-40B4-BE49-F238E27FC236}">
              <a16:creationId xmlns:a16="http://schemas.microsoft.com/office/drawing/2014/main" id="{99EB7691-6EE2-184C-A419-BDFC3E4DA2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535" y="1620771"/>
          <a:ext cx="189891" cy="190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Helv" charset="0"/>
            </a:rPr>
            <a:t>G</a:t>
          </a:r>
        </a:p>
      </cdr:txBody>
    </cdr:sp>
  </cdr:relSizeAnchor>
  <cdr:relSizeAnchor xmlns:cdr="http://schemas.openxmlformats.org/drawingml/2006/chartDrawing">
    <cdr:from>
      <cdr:x>0.12735</cdr:x>
      <cdr:y>0.56259</cdr:y>
    </cdr:from>
    <cdr:to>
      <cdr:x>0.32447</cdr:x>
      <cdr:y>0.61217</cdr:y>
    </cdr:to>
    <cdr:sp macro="" textlink="">
      <cdr:nvSpPr>
        <cdr:cNvPr id="3084" name="Text Box 12">
          <a:extLst xmlns:a="http://schemas.openxmlformats.org/drawingml/2006/main">
            <a:ext uri="{FF2B5EF4-FFF2-40B4-BE49-F238E27FC236}">
              <a16:creationId xmlns:a16="http://schemas.microsoft.com/office/drawing/2014/main" id="{17697F8B-01F2-7342-8431-AC1A640837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6295" y="2054860"/>
          <a:ext cx="1356365" cy="18108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75" b="0" i="0" u="none" strike="noStrike" baseline="0">
              <a:solidFill>
                <a:srgbClr val="000000"/>
              </a:solidFill>
              <a:latin typeface="Helv" charset="0"/>
            </a:rPr>
            <a:t>recettes fiscales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9"/>
  <sheetViews>
    <sheetView tabSelected="1" topLeftCell="B1" zoomScale="125" workbookViewId="0">
      <selection activeCell="I62" sqref="I62"/>
    </sheetView>
  </sheetViews>
  <sheetFormatPr baseColWidth="10" defaultRowHeight="16"/>
  <cols>
    <col min="1" max="1" width="3.28515625" customWidth="1"/>
    <col min="2" max="2" width="4.5703125" customWidth="1"/>
    <col min="3" max="3" width="32" bestFit="1" customWidth="1"/>
    <col min="8" max="8" width="7" customWidth="1"/>
  </cols>
  <sheetData>
    <row r="1" spans="2:8" ht="16" customHeight="1" thickBot="1">
      <c r="B1" s="1"/>
      <c r="C1" s="2"/>
      <c r="D1" s="26" t="s">
        <v>10</v>
      </c>
      <c r="E1" s="3"/>
      <c r="F1" s="4"/>
      <c r="G1" s="4"/>
      <c r="H1" s="27"/>
    </row>
    <row r="2" spans="2:8" ht="15" customHeight="1" thickBot="1">
      <c r="B2" s="1">
        <v>1</v>
      </c>
      <c r="C2" s="5" t="s">
        <v>11</v>
      </c>
      <c r="D2" s="6" t="s">
        <v>12</v>
      </c>
      <c r="E2" s="7">
        <v>200</v>
      </c>
      <c r="F2" s="8">
        <v>-0.5</v>
      </c>
      <c r="G2" s="9" t="s">
        <v>13</v>
      </c>
    </row>
    <row r="3" spans="2:8" ht="15" customHeight="1" thickBot="1">
      <c r="B3" s="1">
        <v>2</v>
      </c>
      <c r="C3" s="5" t="s">
        <v>14</v>
      </c>
      <c r="D3" s="10" t="s">
        <v>15</v>
      </c>
      <c r="E3" s="11">
        <v>40</v>
      </c>
      <c r="F3" s="12">
        <v>0.1</v>
      </c>
      <c r="G3" s="13" t="s">
        <v>16</v>
      </c>
    </row>
    <row r="4" spans="2:8" ht="15" customHeight="1" thickBot="1">
      <c r="B4" s="1">
        <v>3</v>
      </c>
      <c r="C4" s="5"/>
      <c r="D4" s="14" t="s">
        <v>17</v>
      </c>
      <c r="E4" s="11">
        <v>60</v>
      </c>
      <c r="F4" s="15"/>
      <c r="G4" s="13"/>
    </row>
    <row r="5" spans="2:8" ht="15" customHeight="1" thickBot="1">
      <c r="B5" s="1">
        <v>4</v>
      </c>
      <c r="C5" s="5" t="s">
        <v>18</v>
      </c>
      <c r="D5" s="10" t="s">
        <v>19</v>
      </c>
      <c r="E5" s="11">
        <f>E3+E4</f>
        <v>100</v>
      </c>
      <c r="F5" s="12">
        <f>F3</f>
        <v>0.1</v>
      </c>
      <c r="G5" s="13" t="s">
        <v>16</v>
      </c>
    </row>
    <row r="6" spans="2:8" ht="15" customHeight="1" thickBot="1">
      <c r="B6" s="1"/>
      <c r="D6" s="16"/>
      <c r="E6" s="17" t="s">
        <v>20</v>
      </c>
      <c r="F6" s="18" t="s">
        <v>21</v>
      </c>
      <c r="H6" s="5" t="s">
        <v>22</v>
      </c>
    </row>
    <row r="7" spans="2:8" ht="15" customHeight="1" thickBot="1">
      <c r="B7" s="1">
        <v>5</v>
      </c>
      <c r="C7" s="5" t="s">
        <v>23</v>
      </c>
      <c r="D7" s="16" t="s">
        <v>24</v>
      </c>
      <c r="E7" s="19">
        <f>(E2-E3)/(-F2+F3)</f>
        <v>266.66666666666669</v>
      </c>
      <c r="F7" s="19">
        <f>(E2-E5)/(-F2+F5)</f>
        <v>166.66666666666669</v>
      </c>
      <c r="H7" s="28">
        <f>-F8/(F2*F7)</f>
        <v>1.3999999999999997</v>
      </c>
    </row>
    <row r="8" spans="2:8" ht="15" customHeight="1" thickBot="1">
      <c r="B8" s="1">
        <v>6</v>
      </c>
      <c r="C8" s="5" t="s">
        <v>25</v>
      </c>
      <c r="D8" s="16" t="s">
        <v>26</v>
      </c>
      <c r="E8" s="19">
        <f>E2+F2*E7</f>
        <v>66.666666666666657</v>
      </c>
      <c r="F8" s="19">
        <f>E2+F2*F7</f>
        <v>116.66666666666666</v>
      </c>
    </row>
    <row r="9" spans="2:8" ht="15" customHeight="1" thickBot="1">
      <c r="B9" s="1">
        <v>7</v>
      </c>
      <c r="C9" s="5" t="s">
        <v>27</v>
      </c>
      <c r="D9" s="16" t="s">
        <v>28</v>
      </c>
      <c r="E9" s="29">
        <f>E7*E8</f>
        <v>17777.777777777777</v>
      </c>
      <c r="F9" s="29">
        <f>F7*F8</f>
        <v>19444.444444444445</v>
      </c>
    </row>
    <row r="10" spans="2:8" ht="15" customHeight="1" thickBot="1">
      <c r="B10" s="1">
        <v>8</v>
      </c>
      <c r="C10" s="5" t="s">
        <v>29</v>
      </c>
      <c r="D10" s="16" t="s">
        <v>30</v>
      </c>
      <c r="E10" s="19"/>
      <c r="F10" s="30">
        <f>E4*F7</f>
        <v>10000.000000000002</v>
      </c>
    </row>
    <row r="11" spans="2:8" ht="15" customHeight="1" thickBot="1">
      <c r="B11" s="1">
        <v>9</v>
      </c>
      <c r="C11" s="5" t="s">
        <v>31</v>
      </c>
      <c r="D11" s="16" t="s">
        <v>32</v>
      </c>
      <c r="E11" s="20"/>
      <c r="F11" s="29">
        <f>(E7-F7)*E4*0.5</f>
        <v>3000</v>
      </c>
    </row>
    <row r="12" spans="2:8" ht="15" customHeight="1" thickBot="1">
      <c r="B12" s="1">
        <v>10</v>
      </c>
      <c r="C12" s="5" t="s">
        <v>33</v>
      </c>
      <c r="D12" s="16" t="s">
        <v>34</v>
      </c>
      <c r="E12" s="20"/>
      <c r="F12" s="21">
        <f>((E7-F7)*E4*0.5)/F10</f>
        <v>0.29999999999999993</v>
      </c>
    </row>
    <row r="13" spans="2:8">
      <c r="B13" s="1"/>
      <c r="C13" s="5"/>
      <c r="D13" s="16"/>
      <c r="E13" s="20"/>
      <c r="F13" s="25"/>
    </row>
    <row r="14" spans="2:8">
      <c r="B14" s="1"/>
      <c r="C14" s="5"/>
      <c r="D14" s="16"/>
      <c r="E14" s="20"/>
      <c r="F14" s="25"/>
    </row>
    <row r="15" spans="2:8">
      <c r="B15" s="1"/>
      <c r="C15" s="5"/>
      <c r="D15" s="16"/>
      <c r="E15" s="22"/>
      <c r="F15" s="22"/>
    </row>
    <row r="16" spans="2:8" ht="1" customHeight="1">
      <c r="B16" s="1"/>
      <c r="C16">
        <v>15</v>
      </c>
      <c r="D16" s="20"/>
      <c r="E16" s="20"/>
    </row>
    <row r="17" spans="2:6" ht="1" customHeight="1">
      <c r="B17" s="1"/>
      <c r="D17" s="23" t="s">
        <v>35</v>
      </c>
      <c r="E17" s="23" t="s">
        <v>36</v>
      </c>
      <c r="F17" s="24" t="s">
        <v>37</v>
      </c>
    </row>
    <row r="18" spans="2:6" ht="1" customHeight="1">
      <c r="B18" s="1"/>
      <c r="C18">
        <v>0</v>
      </c>
      <c r="D18" s="20">
        <f>$E$2+$F$2*C18</f>
        <v>200</v>
      </c>
      <c r="E18" s="20">
        <f t="shared" ref="E18:E51" si="0">$E$3+$F$3*C18</f>
        <v>40</v>
      </c>
      <c r="F18" s="20">
        <f t="shared" ref="F18:F51" si="1">$E$5+$F$5*C18</f>
        <v>100</v>
      </c>
    </row>
    <row r="19" spans="2:6" ht="1" customHeight="1">
      <c r="B19" s="1"/>
      <c r="C19">
        <f t="shared" ref="C19:C57" si="2">C18+$C$16</f>
        <v>15</v>
      </c>
      <c r="D19" s="20">
        <f t="shared" ref="D19:D57" si="3">IF(($E$2+$F$2*C19)&lt;0,0,$E$2+$F$2*C19)</f>
        <v>192.5</v>
      </c>
      <c r="E19" s="20">
        <f t="shared" si="0"/>
        <v>41.5</v>
      </c>
      <c r="F19" s="20">
        <f t="shared" si="1"/>
        <v>101.5</v>
      </c>
    </row>
    <row r="20" spans="2:6" ht="1" customHeight="1">
      <c r="B20" s="1"/>
      <c r="C20">
        <f t="shared" si="2"/>
        <v>30</v>
      </c>
      <c r="D20" s="20">
        <f t="shared" si="3"/>
        <v>185</v>
      </c>
      <c r="E20" s="20">
        <f t="shared" si="0"/>
        <v>43</v>
      </c>
      <c r="F20" s="20">
        <f t="shared" si="1"/>
        <v>103</v>
      </c>
    </row>
    <row r="21" spans="2:6" ht="1" customHeight="1">
      <c r="B21" s="1"/>
      <c r="C21">
        <f t="shared" si="2"/>
        <v>45</v>
      </c>
      <c r="D21" s="20">
        <f t="shared" si="3"/>
        <v>177.5</v>
      </c>
      <c r="E21" s="20">
        <f t="shared" si="0"/>
        <v>44.5</v>
      </c>
      <c r="F21" s="20">
        <f t="shared" si="1"/>
        <v>104.5</v>
      </c>
    </row>
    <row r="22" spans="2:6" ht="1" customHeight="1">
      <c r="B22" s="1"/>
      <c r="C22">
        <f t="shared" si="2"/>
        <v>60</v>
      </c>
      <c r="D22" s="20">
        <f t="shared" si="3"/>
        <v>170</v>
      </c>
      <c r="E22" s="20">
        <f t="shared" si="0"/>
        <v>46</v>
      </c>
      <c r="F22" s="20">
        <f t="shared" si="1"/>
        <v>106</v>
      </c>
    </row>
    <row r="23" spans="2:6" ht="1" customHeight="1">
      <c r="B23" s="1"/>
      <c r="C23">
        <f t="shared" si="2"/>
        <v>75</v>
      </c>
      <c r="D23" s="20">
        <f t="shared" si="3"/>
        <v>162.5</v>
      </c>
      <c r="E23" s="20">
        <f t="shared" si="0"/>
        <v>47.5</v>
      </c>
      <c r="F23" s="20">
        <f t="shared" si="1"/>
        <v>107.5</v>
      </c>
    </row>
    <row r="24" spans="2:6" ht="1" customHeight="1">
      <c r="B24" s="1"/>
      <c r="C24">
        <f t="shared" si="2"/>
        <v>90</v>
      </c>
      <c r="D24" s="20">
        <f t="shared" si="3"/>
        <v>155</v>
      </c>
      <c r="E24" s="20">
        <f t="shared" si="0"/>
        <v>49</v>
      </c>
      <c r="F24" s="20">
        <f t="shared" si="1"/>
        <v>109</v>
      </c>
    </row>
    <row r="25" spans="2:6" ht="1" customHeight="1">
      <c r="B25" s="1"/>
      <c r="C25">
        <f t="shared" si="2"/>
        <v>105</v>
      </c>
      <c r="D25" s="20">
        <f t="shared" si="3"/>
        <v>147.5</v>
      </c>
      <c r="E25" s="20">
        <f t="shared" si="0"/>
        <v>50.5</v>
      </c>
      <c r="F25" s="20">
        <f t="shared" si="1"/>
        <v>110.5</v>
      </c>
    </row>
    <row r="26" spans="2:6" ht="1" customHeight="1">
      <c r="B26" s="1"/>
      <c r="C26">
        <f t="shared" si="2"/>
        <v>120</v>
      </c>
      <c r="D26" s="20">
        <f t="shared" si="3"/>
        <v>140</v>
      </c>
      <c r="E26" s="20">
        <f t="shared" si="0"/>
        <v>52</v>
      </c>
      <c r="F26" s="20">
        <f t="shared" si="1"/>
        <v>112</v>
      </c>
    </row>
    <row r="27" spans="2:6" ht="1" customHeight="1">
      <c r="B27" s="1"/>
      <c r="C27">
        <f t="shared" si="2"/>
        <v>135</v>
      </c>
      <c r="D27" s="20">
        <f t="shared" si="3"/>
        <v>132.5</v>
      </c>
      <c r="E27" s="20">
        <f t="shared" si="0"/>
        <v>53.5</v>
      </c>
      <c r="F27" s="20">
        <f t="shared" si="1"/>
        <v>113.5</v>
      </c>
    </row>
    <row r="28" spans="2:6" ht="1" customHeight="1">
      <c r="B28" s="1"/>
      <c r="C28">
        <f t="shared" si="2"/>
        <v>150</v>
      </c>
      <c r="D28" s="20">
        <f t="shared" si="3"/>
        <v>125</v>
      </c>
      <c r="E28" s="20">
        <f t="shared" si="0"/>
        <v>55</v>
      </c>
      <c r="F28" s="20">
        <f t="shared" si="1"/>
        <v>115</v>
      </c>
    </row>
    <row r="29" spans="2:6" ht="1" customHeight="1">
      <c r="B29" s="1"/>
      <c r="C29">
        <f t="shared" si="2"/>
        <v>165</v>
      </c>
      <c r="D29" s="20">
        <f t="shared" si="3"/>
        <v>117.5</v>
      </c>
      <c r="E29" s="20">
        <f t="shared" si="0"/>
        <v>56.5</v>
      </c>
      <c r="F29" s="20">
        <f t="shared" si="1"/>
        <v>116.5</v>
      </c>
    </row>
    <row r="30" spans="2:6" ht="1" customHeight="1">
      <c r="B30" s="1"/>
      <c r="C30">
        <f t="shared" si="2"/>
        <v>180</v>
      </c>
      <c r="D30" s="20">
        <f t="shared" si="3"/>
        <v>110</v>
      </c>
      <c r="E30" s="20">
        <f t="shared" si="0"/>
        <v>58</v>
      </c>
      <c r="F30" s="20">
        <f t="shared" si="1"/>
        <v>118</v>
      </c>
    </row>
    <row r="31" spans="2:6" ht="1" customHeight="1">
      <c r="B31" s="1"/>
      <c r="C31">
        <f t="shared" si="2"/>
        <v>195</v>
      </c>
      <c r="D31" s="20">
        <f t="shared" si="3"/>
        <v>102.5</v>
      </c>
      <c r="E31" s="20">
        <f t="shared" si="0"/>
        <v>59.5</v>
      </c>
      <c r="F31" s="20">
        <f t="shared" si="1"/>
        <v>119.5</v>
      </c>
    </row>
    <row r="32" spans="2:6" ht="1" customHeight="1">
      <c r="B32" s="1"/>
      <c r="C32">
        <f t="shared" si="2"/>
        <v>210</v>
      </c>
      <c r="D32" s="20">
        <f t="shared" si="3"/>
        <v>95</v>
      </c>
      <c r="E32" s="20">
        <f t="shared" si="0"/>
        <v>61</v>
      </c>
      <c r="F32" s="20">
        <f t="shared" si="1"/>
        <v>121</v>
      </c>
    </row>
    <row r="33" spans="2:6" ht="1" customHeight="1">
      <c r="B33" s="1"/>
      <c r="C33">
        <f t="shared" si="2"/>
        <v>225</v>
      </c>
      <c r="D33" s="20">
        <f t="shared" si="3"/>
        <v>87.5</v>
      </c>
      <c r="E33" s="20">
        <f t="shared" si="0"/>
        <v>62.5</v>
      </c>
      <c r="F33" s="20">
        <f t="shared" si="1"/>
        <v>122.5</v>
      </c>
    </row>
    <row r="34" spans="2:6" ht="1" customHeight="1">
      <c r="B34" s="1"/>
      <c r="C34">
        <f t="shared" si="2"/>
        <v>240</v>
      </c>
      <c r="D34" s="20">
        <f t="shared" si="3"/>
        <v>80</v>
      </c>
      <c r="E34" s="20">
        <f t="shared" si="0"/>
        <v>64</v>
      </c>
      <c r="F34" s="20">
        <f t="shared" si="1"/>
        <v>124</v>
      </c>
    </row>
    <row r="35" spans="2:6" ht="1" customHeight="1">
      <c r="B35" s="1"/>
      <c r="C35">
        <f t="shared" si="2"/>
        <v>255</v>
      </c>
      <c r="D35" s="20">
        <f t="shared" si="3"/>
        <v>72.5</v>
      </c>
      <c r="E35" s="20">
        <f t="shared" si="0"/>
        <v>65.5</v>
      </c>
      <c r="F35" s="20">
        <f t="shared" si="1"/>
        <v>125.5</v>
      </c>
    </row>
    <row r="36" spans="2:6" ht="1" customHeight="1">
      <c r="B36" s="1"/>
      <c r="C36">
        <f t="shared" si="2"/>
        <v>270</v>
      </c>
      <c r="D36" s="20">
        <f t="shared" si="3"/>
        <v>65</v>
      </c>
      <c r="E36" s="20">
        <f t="shared" si="0"/>
        <v>67</v>
      </c>
      <c r="F36" s="20">
        <f t="shared" si="1"/>
        <v>127</v>
      </c>
    </row>
    <row r="37" spans="2:6" ht="1" customHeight="1">
      <c r="B37" s="1"/>
      <c r="C37">
        <f t="shared" si="2"/>
        <v>285</v>
      </c>
      <c r="D37" s="20">
        <f t="shared" si="3"/>
        <v>57.5</v>
      </c>
      <c r="E37" s="20">
        <f t="shared" si="0"/>
        <v>68.5</v>
      </c>
      <c r="F37" s="20">
        <f t="shared" si="1"/>
        <v>128.5</v>
      </c>
    </row>
    <row r="38" spans="2:6" ht="1" customHeight="1">
      <c r="B38" s="1"/>
      <c r="C38">
        <f t="shared" si="2"/>
        <v>300</v>
      </c>
      <c r="D38" s="20">
        <f t="shared" si="3"/>
        <v>50</v>
      </c>
      <c r="E38" s="20">
        <f t="shared" si="0"/>
        <v>70</v>
      </c>
      <c r="F38" s="20">
        <f t="shared" si="1"/>
        <v>130</v>
      </c>
    </row>
    <row r="39" spans="2:6" ht="1" customHeight="1">
      <c r="B39" s="1"/>
      <c r="C39">
        <f t="shared" si="2"/>
        <v>315</v>
      </c>
      <c r="D39" s="20">
        <f t="shared" si="3"/>
        <v>42.5</v>
      </c>
      <c r="E39" s="20">
        <f t="shared" si="0"/>
        <v>71.5</v>
      </c>
      <c r="F39" s="20">
        <f t="shared" si="1"/>
        <v>131.5</v>
      </c>
    </row>
    <row r="40" spans="2:6" ht="1" customHeight="1">
      <c r="B40" s="1"/>
      <c r="C40">
        <f t="shared" si="2"/>
        <v>330</v>
      </c>
      <c r="D40" s="20">
        <f t="shared" si="3"/>
        <v>35</v>
      </c>
      <c r="E40" s="20">
        <f t="shared" si="0"/>
        <v>73</v>
      </c>
      <c r="F40" s="20">
        <f t="shared" si="1"/>
        <v>133</v>
      </c>
    </row>
    <row r="41" spans="2:6" ht="1" customHeight="1">
      <c r="B41" s="1"/>
      <c r="C41">
        <f t="shared" si="2"/>
        <v>345</v>
      </c>
      <c r="D41" s="20">
        <f t="shared" si="3"/>
        <v>27.5</v>
      </c>
      <c r="E41" s="20">
        <f t="shared" si="0"/>
        <v>74.5</v>
      </c>
      <c r="F41" s="20">
        <f t="shared" si="1"/>
        <v>134.5</v>
      </c>
    </row>
    <row r="42" spans="2:6" ht="1" customHeight="1">
      <c r="B42" s="1"/>
      <c r="C42">
        <f t="shared" si="2"/>
        <v>360</v>
      </c>
      <c r="D42" s="20">
        <f t="shared" si="3"/>
        <v>20</v>
      </c>
      <c r="E42" s="20">
        <f t="shared" si="0"/>
        <v>76</v>
      </c>
      <c r="F42" s="20">
        <f t="shared" si="1"/>
        <v>136</v>
      </c>
    </row>
    <row r="43" spans="2:6" ht="1" customHeight="1">
      <c r="B43" s="1"/>
      <c r="C43">
        <f t="shared" si="2"/>
        <v>375</v>
      </c>
      <c r="D43" s="20">
        <f t="shared" si="3"/>
        <v>12.5</v>
      </c>
      <c r="E43" s="20">
        <f t="shared" si="0"/>
        <v>77.5</v>
      </c>
      <c r="F43" s="20">
        <f t="shared" si="1"/>
        <v>137.5</v>
      </c>
    </row>
    <row r="44" spans="2:6" ht="1" customHeight="1">
      <c r="B44" s="1"/>
      <c r="C44">
        <f t="shared" si="2"/>
        <v>390</v>
      </c>
      <c r="D44" s="20">
        <f t="shared" si="3"/>
        <v>5</v>
      </c>
      <c r="E44" s="20">
        <f t="shared" si="0"/>
        <v>79</v>
      </c>
      <c r="F44" s="20">
        <f t="shared" si="1"/>
        <v>139</v>
      </c>
    </row>
    <row r="45" spans="2:6" ht="1" customHeight="1">
      <c r="B45" s="1"/>
      <c r="C45">
        <f t="shared" si="2"/>
        <v>405</v>
      </c>
      <c r="D45" s="20">
        <f t="shared" si="3"/>
        <v>0</v>
      </c>
      <c r="E45" s="20">
        <f t="shared" si="0"/>
        <v>80.5</v>
      </c>
      <c r="F45" s="20">
        <f t="shared" si="1"/>
        <v>140.5</v>
      </c>
    </row>
    <row r="46" spans="2:6" ht="1" customHeight="1">
      <c r="B46" s="1"/>
      <c r="C46">
        <f t="shared" si="2"/>
        <v>420</v>
      </c>
      <c r="D46" s="20">
        <f t="shared" si="3"/>
        <v>0</v>
      </c>
      <c r="E46" s="20">
        <f t="shared" si="0"/>
        <v>82</v>
      </c>
      <c r="F46" s="20">
        <f t="shared" si="1"/>
        <v>142</v>
      </c>
    </row>
    <row r="47" spans="2:6" ht="1" customHeight="1">
      <c r="B47" s="1"/>
      <c r="C47">
        <f t="shared" si="2"/>
        <v>435</v>
      </c>
      <c r="D47" s="20">
        <f t="shared" si="3"/>
        <v>0</v>
      </c>
      <c r="E47" s="20">
        <f t="shared" si="0"/>
        <v>83.5</v>
      </c>
      <c r="F47" s="20">
        <f t="shared" si="1"/>
        <v>143.5</v>
      </c>
    </row>
    <row r="48" spans="2:6" ht="1" customHeight="1">
      <c r="B48" s="1"/>
      <c r="C48">
        <f t="shared" si="2"/>
        <v>450</v>
      </c>
      <c r="D48" s="20">
        <f t="shared" si="3"/>
        <v>0</v>
      </c>
      <c r="E48" s="20">
        <f t="shared" si="0"/>
        <v>85</v>
      </c>
      <c r="F48" s="20">
        <f t="shared" si="1"/>
        <v>145</v>
      </c>
    </row>
    <row r="49" spans="2:6" ht="1" customHeight="1">
      <c r="B49" s="1"/>
      <c r="C49">
        <f t="shared" si="2"/>
        <v>465</v>
      </c>
      <c r="D49" s="20">
        <f t="shared" si="3"/>
        <v>0</v>
      </c>
      <c r="E49" s="20">
        <f t="shared" si="0"/>
        <v>86.5</v>
      </c>
      <c r="F49" s="20">
        <f t="shared" si="1"/>
        <v>146.5</v>
      </c>
    </row>
    <row r="50" spans="2:6" ht="1" customHeight="1">
      <c r="B50" s="1"/>
      <c r="C50">
        <f t="shared" si="2"/>
        <v>480</v>
      </c>
      <c r="D50" s="20">
        <f t="shared" si="3"/>
        <v>0</v>
      </c>
      <c r="E50" s="20">
        <f t="shared" si="0"/>
        <v>88</v>
      </c>
      <c r="F50" s="20">
        <f t="shared" si="1"/>
        <v>148</v>
      </c>
    </row>
    <row r="51" spans="2:6" ht="1" customHeight="1">
      <c r="B51" s="1"/>
      <c r="C51">
        <f t="shared" si="2"/>
        <v>495</v>
      </c>
      <c r="D51" s="20">
        <f t="shared" si="3"/>
        <v>0</v>
      </c>
      <c r="E51" s="20">
        <f t="shared" si="0"/>
        <v>89.5</v>
      </c>
      <c r="F51" s="20">
        <f t="shared" si="1"/>
        <v>149.5</v>
      </c>
    </row>
    <row r="52" spans="2:6" ht="1" customHeight="1">
      <c r="B52" s="1"/>
      <c r="C52">
        <f t="shared" si="2"/>
        <v>510</v>
      </c>
      <c r="D52" s="20">
        <f t="shared" si="3"/>
        <v>0</v>
      </c>
      <c r="E52" s="20"/>
    </row>
    <row r="53" spans="2:6" ht="1" customHeight="1">
      <c r="B53" s="1"/>
      <c r="C53">
        <f t="shared" si="2"/>
        <v>525</v>
      </c>
      <c r="D53" s="20">
        <f t="shared" si="3"/>
        <v>0</v>
      </c>
      <c r="E53" s="20"/>
    </row>
    <row r="54" spans="2:6" ht="1" customHeight="1">
      <c r="B54" s="1"/>
      <c r="C54">
        <f t="shared" si="2"/>
        <v>540</v>
      </c>
      <c r="D54" s="20">
        <f t="shared" si="3"/>
        <v>0</v>
      </c>
      <c r="E54" s="20"/>
    </row>
    <row r="55" spans="2:6" ht="1" customHeight="1">
      <c r="B55" s="1"/>
      <c r="C55">
        <f t="shared" si="2"/>
        <v>555</v>
      </c>
      <c r="D55" s="20">
        <f t="shared" si="3"/>
        <v>0</v>
      </c>
      <c r="E55" s="20"/>
    </row>
    <row r="56" spans="2:6" ht="1" customHeight="1">
      <c r="B56" s="1"/>
      <c r="C56">
        <f t="shared" si="2"/>
        <v>570</v>
      </c>
      <c r="D56" s="20">
        <f t="shared" si="3"/>
        <v>0</v>
      </c>
      <c r="E56" s="20"/>
    </row>
    <row r="57" spans="2:6" ht="1" customHeight="1">
      <c r="B57" s="1"/>
      <c r="C57">
        <f t="shared" si="2"/>
        <v>585</v>
      </c>
      <c r="D57" s="20">
        <f t="shared" si="3"/>
        <v>0</v>
      </c>
      <c r="E57" s="20"/>
    </row>
    <row r="58" spans="2:6">
      <c r="B58" s="1"/>
      <c r="D58" s="20"/>
      <c r="E58" s="20"/>
    </row>
    <row r="59" spans="2:6">
      <c r="B59" s="1"/>
      <c r="D59" s="20"/>
      <c r="E59" s="20"/>
    </row>
    <row r="60" spans="2:6">
      <c r="B60" s="1"/>
      <c r="D60" s="20"/>
      <c r="E60" s="20"/>
    </row>
    <row r="61" spans="2:6">
      <c r="B61" s="1"/>
      <c r="D61" s="20"/>
      <c r="E61" s="20"/>
    </row>
    <row r="62" spans="2:6">
      <c r="B62" s="1"/>
      <c r="D62" s="20"/>
      <c r="E62" s="20"/>
    </row>
    <row r="63" spans="2:6">
      <c r="B63" s="1"/>
      <c r="D63" s="20"/>
      <c r="E63" s="20"/>
    </row>
    <row r="64" spans="2:6">
      <c r="B64" s="1"/>
      <c r="D64" s="20"/>
      <c r="E64" s="20"/>
    </row>
    <row r="65" spans="2:5">
      <c r="B65" s="1"/>
      <c r="D65" s="20"/>
      <c r="E65" s="20"/>
    </row>
    <row r="66" spans="2:5">
      <c r="B66" s="1"/>
      <c r="D66" s="20"/>
      <c r="E66" s="20"/>
    </row>
    <row r="67" spans="2:5">
      <c r="B67" s="1"/>
      <c r="D67" s="20"/>
      <c r="E67" s="20"/>
    </row>
    <row r="68" spans="2:5">
      <c r="B68" s="1"/>
      <c r="D68" s="20"/>
      <c r="E68" s="20"/>
    </row>
    <row r="69" spans="2:5">
      <c r="B69" s="1"/>
      <c r="D69" s="20"/>
      <c r="E69" s="20"/>
    </row>
    <row r="72" spans="2:5">
      <c r="C72" t="s">
        <v>0</v>
      </c>
    </row>
    <row r="73" spans="2:5">
      <c r="B73" s="5" t="s">
        <v>38</v>
      </c>
      <c r="C73" t="s">
        <v>1</v>
      </c>
      <c r="D73" t="s">
        <v>5</v>
      </c>
    </row>
    <row r="74" spans="2:5">
      <c r="B74" s="5" t="s">
        <v>39</v>
      </c>
      <c r="C74" t="s">
        <v>2</v>
      </c>
    </row>
    <row r="75" spans="2:5">
      <c r="B75" s="5"/>
      <c r="C75" t="s">
        <v>6</v>
      </c>
      <c r="D75" t="s">
        <v>8</v>
      </c>
    </row>
    <row r="76" spans="2:5">
      <c r="B76" s="5"/>
      <c r="C76" t="s">
        <v>7</v>
      </c>
      <c r="D76" t="s">
        <v>9</v>
      </c>
    </row>
    <row r="77" spans="2:5">
      <c r="B77" s="5" t="s">
        <v>40</v>
      </c>
      <c r="C77" t="s">
        <v>3</v>
      </c>
    </row>
    <row r="78" spans="2:5">
      <c r="B78" s="5"/>
      <c r="C78" t="s">
        <v>4</v>
      </c>
    </row>
    <row r="79" spans="2:5">
      <c r="B79" s="5"/>
    </row>
  </sheetData>
  <phoneticPr fontId="2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/>
  <sheetData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/>
  <sheetData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/>
  <sheetData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Taxe spécifique</vt:lpstr>
      <vt:lpstr>Sheet2</vt:lpstr>
      <vt:lpstr>Sheet3</vt:lpstr>
      <vt:lpstr>Sheet4</vt:lpstr>
      <vt:lpstr>Sheet5</vt:lpstr>
      <vt:lpstr>Sheet6</vt:lpstr>
      <vt:lpstr>Sheet7</vt:lpstr>
      <vt:lpstr>Sheet8</vt:lpstr>
    </vt:vector>
  </TitlesOfParts>
  <Company>School of Business / Montclair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 User</dc:creator>
  <cp:lastModifiedBy>Phillip LeBel</cp:lastModifiedBy>
  <dcterms:created xsi:type="dcterms:W3CDTF">2005-08-10T00:28:52Z</dcterms:created>
  <dcterms:modified xsi:type="dcterms:W3CDTF">2023-07-19T21:42:51Z</dcterms:modified>
</cp:coreProperties>
</file>