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15100" windowHeight="9500" tabRatio="14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<sst xmlns="http://schemas.openxmlformats.org/spreadsheetml/2006/main" count="136" uniqueCount="59">
  <si>
    <t>Dr. P. LeBel</t>
  </si>
  <si>
    <t>The Equation of Exchange and Macroeconomic Equilibrium</t>
  </si>
  <si>
    <t>Consider the following basic equation of exchange:</t>
  </si>
  <si>
    <t>MV = PQ</t>
  </si>
  <si>
    <t>where:</t>
  </si>
  <si>
    <t>M =</t>
  </si>
  <si>
    <t>V =</t>
  </si>
  <si>
    <t>P =</t>
  </si>
  <si>
    <t>Q =</t>
  </si>
  <si>
    <t>The base level of the supply of money</t>
  </si>
  <si>
    <t>The velocity of spending</t>
  </si>
  <si>
    <t>The Average level of Prices</t>
  </si>
  <si>
    <t>M = kPQ</t>
  </si>
  <si>
    <t xml:space="preserve"> Thus:</t>
  </si>
  <si>
    <t>k =</t>
  </si>
  <si>
    <t xml:space="preserve">We now introduce the desired cash balance ratios and changes in the money supply to </t>
  </si>
  <si>
    <t>Base Case</t>
  </si>
  <si>
    <t>Forecast Cases:</t>
  </si>
  <si>
    <t>A</t>
  </si>
  <si>
    <t>B</t>
  </si>
  <si>
    <t>C</t>
  </si>
  <si>
    <t>D</t>
  </si>
  <si>
    <t>E</t>
  </si>
  <si>
    <t>Qf =</t>
  </si>
  <si>
    <t>The Quantity of Output</t>
  </si>
  <si>
    <t>Value of Output:</t>
  </si>
  <si>
    <t>k' =</t>
  </si>
  <si>
    <t>desired</t>
  </si>
  <si>
    <t>Full Employment</t>
  </si>
  <si>
    <t>Unemployment Rate</t>
  </si>
  <si>
    <t>Value of Output =</t>
  </si>
  <si>
    <t>Inflation Rate</t>
  </si>
  <si>
    <t xml:space="preserve">predict changes in the level of output and prices.  In each case the full employment level </t>
  </si>
  <si>
    <t>of output is given</t>
  </si>
  <si>
    <t>Actual</t>
  </si>
  <si>
    <t>Basic Misery Index</t>
  </si>
  <si>
    <t>Case Study Control Panel</t>
  </si>
  <si>
    <t>M</t>
  </si>
  <si>
    <t>V</t>
  </si>
  <si>
    <t>P</t>
  </si>
  <si>
    <t>Q</t>
  </si>
  <si>
    <t>k</t>
  </si>
  <si>
    <t>PxQ</t>
  </si>
  <si>
    <t>k'</t>
  </si>
  <si>
    <t>Qf</t>
  </si>
  <si>
    <t>InflationRate</t>
  </si>
  <si>
    <t>Value of Output</t>
  </si>
  <si>
    <t>QF</t>
  </si>
  <si>
    <t>This can be further redefined as the cash balance equation, where k = 1/v, the cash balance, as:</t>
  </si>
  <si>
    <t>© 1999</t>
  </si>
  <si>
    <t>Simulation</t>
  </si>
  <si>
    <t xml:space="preserve">Reference Base Case </t>
  </si>
  <si>
    <t>Case Study Solution Tableau</t>
  </si>
  <si>
    <t>Instructions:</t>
  </si>
  <si>
    <t>This module has three sections:  1. The base case study; 2. The solution tableau; 3. The case</t>
  </si>
  <si>
    <t>study control panel.  Once you have completed part one and checked your results in part two</t>
  </si>
  <si>
    <t>you can reset values under the control panel to set up a new problem.  The intercept term of</t>
  </si>
  <si>
    <t>the demand equation must be greater than the intercept term of the supply equation to derive</t>
  </si>
  <si>
    <t>a consistent solution.  The accompanying graph displays automatic solution values.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</si>
</sst>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8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2" fontId="4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2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94"/>
  <sheetViews>
    <sheetView tabSelected="1" workbookViewId="0" topLeftCell="A1">
      <selection activeCell="B2" sqref="B2"/>
    </sheetView>
  </sheetViews>
  <sheetFormatPr defaultColWidth="11.421875" defaultRowHeight="12"/>
  <cols>
    <col min="1" max="1" width="6.140625" style="1" customWidth="1"/>
    <col min="2" max="2" width="8.140625" style="1" customWidth="1"/>
    <col min="3" max="4" width="11.00390625" style="1" customWidth="1"/>
    <col min="5" max="5" width="13.140625" style="1" bestFit="1" customWidth="1"/>
    <col min="6" max="6" width="14.57421875" style="1" bestFit="1" customWidth="1"/>
    <col min="7" max="8" width="12.421875" style="1" bestFit="1" customWidth="1"/>
    <col min="9" max="9" width="12.421875" style="1" customWidth="1"/>
    <col min="10" max="10" width="12.421875" style="1" bestFit="1" customWidth="1"/>
    <col min="11" max="11" width="11.00390625" style="1" customWidth="1"/>
    <col min="12" max="12" width="5.57421875" style="1" customWidth="1"/>
    <col min="13" max="13" width="6.140625" style="1" customWidth="1"/>
    <col min="14" max="14" width="8.140625" style="1" customWidth="1"/>
    <col min="15" max="16" width="11.00390625" style="1" customWidth="1"/>
    <col min="17" max="17" width="13.140625" style="1" customWidth="1"/>
    <col min="18" max="18" width="14.57421875" style="1" customWidth="1"/>
    <col min="19" max="19" width="14.140625" style="1" customWidth="1"/>
    <col min="20" max="22" width="12.421875" style="1" customWidth="1"/>
    <col min="23" max="23" width="11.00390625" style="1" customWidth="1"/>
    <col min="24" max="24" width="5.57421875" style="1" customWidth="1"/>
    <col min="25" max="25" width="11.00390625" style="1" customWidth="1"/>
    <col min="26" max="26" width="8.00390625" style="1" customWidth="1"/>
    <col min="27" max="27" width="11.00390625" style="1" customWidth="1"/>
    <col min="28" max="29" width="12.421875" style="1" bestFit="1" customWidth="1"/>
    <col min="30" max="30" width="14.140625" style="1" bestFit="1" customWidth="1"/>
    <col min="31" max="33" width="12.421875" style="1" bestFit="1" customWidth="1"/>
    <col min="34" max="34" width="6.57421875" style="1" customWidth="1"/>
    <col min="35" max="35" width="5.57421875" style="1" customWidth="1"/>
    <col min="36" max="16384" width="11.00390625" style="1" customWidth="1"/>
  </cols>
  <sheetData>
    <row r="1" ht="15" thickBot="1"/>
    <row r="2" spans="3:33" ht="15" thickBot="1">
      <c r="C2" s="6"/>
      <c r="D2" s="7"/>
      <c r="E2" s="5"/>
      <c r="F2" s="4" t="s">
        <v>1</v>
      </c>
      <c r="G2" s="5"/>
      <c r="H2" s="7"/>
      <c r="I2" s="8"/>
      <c r="AA2" s="6"/>
      <c r="AB2" s="7"/>
      <c r="AC2" s="5"/>
      <c r="AD2" s="4" t="s">
        <v>1</v>
      </c>
      <c r="AE2" s="5"/>
      <c r="AF2" s="7"/>
      <c r="AG2" s="8"/>
    </row>
    <row r="3" spans="2:35" ht="15" thickBot="1">
      <c r="B3" s="24" t="s">
        <v>49</v>
      </c>
      <c r="K3" s="3" t="s">
        <v>0</v>
      </c>
      <c r="AI3" s="3" t="s">
        <v>0</v>
      </c>
    </row>
    <row r="4" spans="2:32" ht="15" thickBot="1">
      <c r="B4" s="26" t="s">
        <v>53</v>
      </c>
      <c r="C4" s="27"/>
      <c r="D4" s="27"/>
      <c r="E4" s="27"/>
      <c r="F4" s="27"/>
      <c r="G4" s="27"/>
      <c r="H4" s="27"/>
      <c r="I4" s="27"/>
      <c r="J4" s="27"/>
      <c r="K4" s="28"/>
      <c r="AB4" s="16"/>
      <c r="AC4" s="20"/>
      <c r="AD4" s="17" t="s">
        <v>36</v>
      </c>
      <c r="AE4" s="20"/>
      <c r="AF4" s="18"/>
    </row>
    <row r="5" spans="2:30" ht="15" thickBot="1">
      <c r="B5" s="29"/>
      <c r="C5" s="15" t="s">
        <v>54</v>
      </c>
      <c r="D5" s="15"/>
      <c r="E5" s="15"/>
      <c r="F5" s="15"/>
      <c r="G5" s="15"/>
      <c r="H5" s="15"/>
      <c r="I5" s="15"/>
      <c r="J5" s="15"/>
      <c r="K5" s="30"/>
      <c r="AB5" s="15"/>
      <c r="AC5" s="19" t="s">
        <v>50</v>
      </c>
      <c r="AD5" s="25" t="s">
        <v>51</v>
      </c>
    </row>
    <row r="6" spans="2:30" ht="15" thickBot="1">
      <c r="B6" s="29"/>
      <c r="C6" s="15" t="s">
        <v>55</v>
      </c>
      <c r="D6" s="15"/>
      <c r="E6" s="15"/>
      <c r="F6" s="15"/>
      <c r="G6" s="15"/>
      <c r="H6" s="15"/>
      <c r="I6" s="15"/>
      <c r="J6" s="15"/>
      <c r="K6" s="30"/>
      <c r="AB6" s="3" t="s">
        <v>37</v>
      </c>
      <c r="AC6" s="10">
        <v>1000</v>
      </c>
      <c r="AD6" s="10">
        <v>1200</v>
      </c>
    </row>
    <row r="7" spans="2:30" ht="15" thickBot="1">
      <c r="B7" s="29"/>
      <c r="C7" s="15" t="s">
        <v>56</v>
      </c>
      <c r="D7" s="15"/>
      <c r="E7" s="15"/>
      <c r="F7" s="15"/>
      <c r="G7" s="15"/>
      <c r="H7" s="15"/>
      <c r="I7" s="15"/>
      <c r="J7" s="15"/>
      <c r="K7" s="30"/>
      <c r="AB7" s="3" t="s">
        <v>38</v>
      </c>
      <c r="AC7" s="10">
        <v>4</v>
      </c>
      <c r="AD7" s="10">
        <v>2.5</v>
      </c>
    </row>
    <row r="8" spans="2:30" ht="15" thickBot="1">
      <c r="B8" s="29"/>
      <c r="C8" s="15" t="s">
        <v>57</v>
      </c>
      <c r="D8" s="15"/>
      <c r="E8" s="15"/>
      <c r="F8" s="15"/>
      <c r="G8" s="15"/>
      <c r="H8" s="15"/>
      <c r="I8" s="15"/>
      <c r="J8" s="15"/>
      <c r="K8" s="30"/>
      <c r="AB8" s="3" t="s">
        <v>39</v>
      </c>
      <c r="AC8" s="10">
        <v>20</v>
      </c>
      <c r="AD8" s="10">
        <v>16</v>
      </c>
    </row>
    <row r="9" spans="2:30" ht="15" thickBot="1">
      <c r="B9" s="31"/>
      <c r="C9" s="32" t="s">
        <v>58</v>
      </c>
      <c r="D9" s="32"/>
      <c r="E9" s="32"/>
      <c r="F9" s="32"/>
      <c r="G9" s="32"/>
      <c r="H9" s="32"/>
      <c r="I9" s="32"/>
      <c r="J9" s="32"/>
      <c r="K9" s="33"/>
      <c r="AB9" s="3" t="s">
        <v>40</v>
      </c>
      <c r="AC9" s="10">
        <v>200</v>
      </c>
      <c r="AD9" s="10">
        <f>(AD6*AD7)/AD8</f>
        <v>187.5</v>
      </c>
    </row>
    <row r="10" spans="5:30" ht="15" thickBot="1">
      <c r="E10" s="15"/>
      <c r="F10" s="19"/>
      <c r="G10" s="15"/>
      <c r="AB10" s="3" t="s">
        <v>47</v>
      </c>
      <c r="AC10" s="10">
        <v>220</v>
      </c>
      <c r="AD10" s="10">
        <v>230</v>
      </c>
    </row>
    <row r="11" spans="2:30" ht="15" thickBot="1">
      <c r="B11" s="1" t="s">
        <v>2</v>
      </c>
      <c r="H11" s="3" t="s">
        <v>3</v>
      </c>
      <c r="I11" s="1" t="s">
        <v>4</v>
      </c>
      <c r="AB11" s="3" t="s">
        <v>41</v>
      </c>
      <c r="AC11" s="23">
        <f>1/AC7</f>
        <v>0.25</v>
      </c>
      <c r="AD11" s="23">
        <f>1/AD7</f>
        <v>0.4</v>
      </c>
    </row>
    <row r="12" spans="28:30" ht="15" thickBot="1">
      <c r="AB12" s="3" t="s">
        <v>42</v>
      </c>
      <c r="AC12" s="13">
        <f>AC8*AC9</f>
        <v>4000</v>
      </c>
      <c r="AD12" s="13">
        <f>AD8*AD9</f>
        <v>3000</v>
      </c>
    </row>
    <row r="13" spans="4:6" ht="15" thickBot="1">
      <c r="D13" s="3" t="s">
        <v>5</v>
      </c>
      <c r="E13" s="10">
        <v>1000</v>
      </c>
      <c r="F13" s="1" t="s">
        <v>9</v>
      </c>
    </row>
    <row r="14" spans="4:32" ht="15" thickBot="1">
      <c r="D14" s="3" t="s">
        <v>6</v>
      </c>
      <c r="E14" s="10">
        <f>AC7</f>
        <v>4</v>
      </c>
      <c r="F14" s="1" t="s">
        <v>10</v>
      </c>
      <c r="AA14" s="2"/>
      <c r="AB14" s="2" t="s">
        <v>18</v>
      </c>
      <c r="AC14" s="2" t="s">
        <v>19</v>
      </c>
      <c r="AD14" s="2" t="s">
        <v>20</v>
      </c>
      <c r="AE14" s="2" t="s">
        <v>21</v>
      </c>
      <c r="AF14" s="2" t="s">
        <v>22</v>
      </c>
    </row>
    <row r="15" spans="4:32" ht="15" thickBot="1">
      <c r="D15" s="3" t="s">
        <v>7</v>
      </c>
      <c r="E15" s="10">
        <v>20</v>
      </c>
      <c r="F15" s="1" t="s">
        <v>11</v>
      </c>
      <c r="I15" s="11" t="s">
        <v>25</v>
      </c>
      <c r="AA15" s="3" t="s">
        <v>37</v>
      </c>
      <c r="AB15" s="21">
        <v>1100</v>
      </c>
      <c r="AC15" s="10">
        <v>1000</v>
      </c>
      <c r="AD15" s="10">
        <v>925</v>
      </c>
      <c r="AE15" s="10">
        <v>1200</v>
      </c>
      <c r="AF15" s="10">
        <v>1060</v>
      </c>
    </row>
    <row r="16" spans="4:32" ht="15" thickBot="1">
      <c r="D16" s="3" t="s">
        <v>8</v>
      </c>
      <c r="E16" s="10"/>
      <c r="F16" s="1" t="s">
        <v>24</v>
      </c>
      <c r="I16" s="13"/>
      <c r="AA16" s="3" t="s">
        <v>43</v>
      </c>
      <c r="AB16" s="21">
        <v>0.28</v>
      </c>
      <c r="AC16" s="10">
        <v>0.22</v>
      </c>
      <c r="AD16" s="10">
        <v>0.22</v>
      </c>
      <c r="AE16" s="10">
        <v>0.26</v>
      </c>
      <c r="AF16" s="10">
        <v>0.3</v>
      </c>
    </row>
    <row r="17" spans="27:32" ht="15" thickBot="1">
      <c r="AA17" s="3" t="s">
        <v>39</v>
      </c>
      <c r="AB17" s="21">
        <f>AB15/(AB16*AB18)</f>
        <v>21.825396825396822</v>
      </c>
      <c r="AC17" s="10">
        <f>AC15/(AC16*AC18)</f>
        <v>22.727272727272727</v>
      </c>
      <c r="AD17" s="10">
        <f>AD15/(AD16*AD18)</f>
        <v>21.56177156177156</v>
      </c>
      <c r="AE17" s="10">
        <f>AE15/(AE16*AE18)</f>
        <v>20.979020979020977</v>
      </c>
      <c r="AF17" s="10">
        <f>AF15/(AF16*AF18)</f>
        <v>18.11965811965812</v>
      </c>
    </row>
    <row r="18" spans="2:32" ht="15" thickBot="1">
      <c r="B18" s="1" t="s">
        <v>48</v>
      </c>
      <c r="AA18" s="3" t="s">
        <v>40</v>
      </c>
      <c r="AB18" s="21">
        <v>180</v>
      </c>
      <c r="AC18" s="10">
        <v>200</v>
      </c>
      <c r="AD18" s="10">
        <v>195</v>
      </c>
      <c r="AE18" s="10">
        <v>220</v>
      </c>
      <c r="AF18" s="10">
        <v>195</v>
      </c>
    </row>
    <row r="19" spans="5:32" ht="15" thickBot="1">
      <c r="E19" s="11" t="s">
        <v>12</v>
      </c>
      <c r="F19" s="1" t="s">
        <v>13</v>
      </c>
      <c r="AA19" s="3" t="s">
        <v>44</v>
      </c>
      <c r="AB19" s="21">
        <v>220</v>
      </c>
      <c r="AC19" s="10">
        <v>220</v>
      </c>
      <c r="AD19" s="10">
        <v>220</v>
      </c>
      <c r="AE19" s="10">
        <v>220</v>
      </c>
      <c r="AF19" s="10">
        <v>220</v>
      </c>
    </row>
    <row r="20" spans="4:32" ht="15" thickBot="1">
      <c r="D20" s="3" t="s">
        <v>5</v>
      </c>
      <c r="E20" s="10"/>
      <c r="AA20" s="9" t="s">
        <v>46</v>
      </c>
      <c r="AB20" s="22">
        <f>AB17*AB18</f>
        <v>3928.571428571428</v>
      </c>
      <c r="AC20" s="22">
        <f>AC17*AC18</f>
        <v>4545.454545454545</v>
      </c>
      <c r="AD20" s="22">
        <f>AD17*AD18</f>
        <v>4204.545454545454</v>
      </c>
      <c r="AE20" s="22">
        <f>AE17*AE18</f>
        <v>4615.384615384615</v>
      </c>
      <c r="AF20" s="22">
        <f>AF17*AF18</f>
        <v>3533.333333333333</v>
      </c>
    </row>
    <row r="21" spans="4:32" ht="15" thickBot="1">
      <c r="D21" s="3" t="s">
        <v>14</v>
      </c>
      <c r="E21" s="10"/>
      <c r="AA21" s="9" t="s">
        <v>29</v>
      </c>
      <c r="AB21" s="14">
        <f>(AB19-AB18)/AB19</f>
        <v>0.18181818181818182</v>
      </c>
      <c r="AC21" s="14">
        <f>(AC19-AC18)/AC19</f>
        <v>0.09090909090909091</v>
      </c>
      <c r="AD21" s="14">
        <f>(AD19-AD18)/AD19</f>
        <v>0.11363636363636363</v>
      </c>
      <c r="AE21" s="14">
        <f>(AE19-AE18)/AE19</f>
        <v>0</v>
      </c>
      <c r="AF21" s="14">
        <f>(AF19-AF18)/AF19</f>
        <v>0.11363636363636363</v>
      </c>
    </row>
    <row r="22" spans="4:32" ht="15" thickBot="1">
      <c r="D22" s="3" t="s">
        <v>7</v>
      </c>
      <c r="E22" s="10"/>
      <c r="I22" s="11" t="s">
        <v>25</v>
      </c>
      <c r="AA22" s="9" t="s">
        <v>45</v>
      </c>
      <c r="AB22" s="14">
        <f>(AB17-$AC$8)/$AC$8</f>
        <v>0.09126984126984113</v>
      </c>
      <c r="AC22" s="14">
        <f>(AC17-$AC$8)/$AC$8</f>
        <v>0.13636363636363633</v>
      </c>
      <c r="AD22" s="14">
        <f>(AD17-$AC$8)/$AC$8</f>
        <v>0.07808857808857805</v>
      </c>
      <c r="AE22" s="14">
        <f>(AE17-$AC$8)/$AC$8</f>
        <v>0.04895104895104883</v>
      </c>
      <c r="AF22" s="14">
        <f>(AF17-$AC$8)/$AC$8</f>
        <v>-0.09401709401709404</v>
      </c>
    </row>
    <row r="23" spans="4:32" ht="15" thickBot="1">
      <c r="D23" s="3" t="s">
        <v>8</v>
      </c>
      <c r="E23" s="10"/>
      <c r="I23" s="13"/>
      <c r="AA23" s="9" t="s">
        <v>35</v>
      </c>
      <c r="AB23" s="14">
        <f>SUM(AB21:AB22)</f>
        <v>0.27308802308802294</v>
      </c>
      <c r="AC23" s="14">
        <f>SUM(AC21:AC22)</f>
        <v>0.22727272727272724</v>
      </c>
      <c r="AD23" s="14">
        <f>SUM(AD21:AD22)</f>
        <v>0.1917249417249417</v>
      </c>
      <c r="AE23" s="14">
        <f>SUM(AE21:AE22)</f>
        <v>0.04895104895104883</v>
      </c>
      <c r="AF23" s="14">
        <f>SUM(AF21:AF22)</f>
        <v>0.01961926961926959</v>
      </c>
    </row>
    <row r="25" ht="13.5">
      <c r="B25" s="1" t="s">
        <v>15</v>
      </c>
    </row>
    <row r="26" spans="2:32" ht="15" thickBot="1">
      <c r="B26" s="1" t="s">
        <v>32</v>
      </c>
      <c r="K26"/>
      <c r="AA26" s="2"/>
      <c r="AB26" s="2" t="s">
        <v>18</v>
      </c>
      <c r="AC26" s="2" t="s">
        <v>19</v>
      </c>
      <c r="AD26" s="2" t="s">
        <v>20</v>
      </c>
      <c r="AE26" s="2" t="s">
        <v>21</v>
      </c>
      <c r="AF26" s="2" t="s">
        <v>22</v>
      </c>
    </row>
    <row r="27" spans="2:32" ht="15" thickBot="1">
      <c r="B27" s="1" t="s">
        <v>33</v>
      </c>
      <c r="AA27" s="3" t="s">
        <v>37</v>
      </c>
      <c r="AB27" s="21">
        <v>1200</v>
      </c>
      <c r="AC27" s="10">
        <v>1000</v>
      </c>
      <c r="AD27" s="10">
        <v>925</v>
      </c>
      <c r="AE27" s="10">
        <v>1200</v>
      </c>
      <c r="AF27" s="10">
        <v>800</v>
      </c>
    </row>
    <row r="28" spans="7:32" ht="15" thickBot="1">
      <c r="G28" s="11" t="s">
        <v>17</v>
      </c>
      <c r="AA28" s="3" t="s">
        <v>43</v>
      </c>
      <c r="AB28" s="21">
        <v>0.28</v>
      </c>
      <c r="AC28" s="10">
        <v>0.22</v>
      </c>
      <c r="AD28" s="10">
        <v>0.22</v>
      </c>
      <c r="AE28" s="10">
        <v>0.26</v>
      </c>
      <c r="AF28" s="10">
        <v>0.25</v>
      </c>
    </row>
    <row r="29" spans="5:32" ht="15" thickBot="1">
      <c r="E29" s="3" t="s">
        <v>16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AA29" s="3" t="s">
        <v>39</v>
      </c>
      <c r="AB29" s="21">
        <f>AB27/(AB28*AB30)</f>
        <v>21.428571428571427</v>
      </c>
      <c r="AC29" s="10">
        <f>AC27/(AC28*AC30)</f>
        <v>20.2020202020202</v>
      </c>
      <c r="AD29" s="10">
        <f>AD27/(AD28*AD30)</f>
        <v>17.891682785299807</v>
      </c>
      <c r="AE29" s="10">
        <f>AE27/(AE28*AE30)</f>
        <v>19.23076923076923</v>
      </c>
      <c r="AF29" s="10">
        <f>AF27/(AF28*AF30)</f>
        <v>16.41025641025641</v>
      </c>
    </row>
    <row r="30" spans="4:32" ht="15" thickBot="1">
      <c r="D30" s="3" t="s">
        <v>5</v>
      </c>
      <c r="E30" s="10"/>
      <c r="F30" s="10">
        <v>1100</v>
      </c>
      <c r="G30" s="10">
        <v>1000</v>
      </c>
      <c r="H30" s="10">
        <v>925</v>
      </c>
      <c r="I30" s="10">
        <v>1200</v>
      </c>
      <c r="J30" s="10">
        <v>1060</v>
      </c>
      <c r="AA30" s="3" t="s">
        <v>40</v>
      </c>
      <c r="AB30" s="21">
        <v>200</v>
      </c>
      <c r="AC30" s="10">
        <v>225</v>
      </c>
      <c r="AD30" s="10">
        <v>235</v>
      </c>
      <c r="AE30" s="10">
        <v>240</v>
      </c>
      <c r="AF30" s="10">
        <v>195</v>
      </c>
    </row>
    <row r="31" spans="3:32" ht="15" thickBot="1">
      <c r="C31" s="9" t="s">
        <v>27</v>
      </c>
      <c r="D31" s="3" t="s">
        <v>26</v>
      </c>
      <c r="E31" s="10"/>
      <c r="F31" s="10">
        <v>0.28</v>
      </c>
      <c r="G31" s="10">
        <v>0.22</v>
      </c>
      <c r="H31" s="10">
        <v>0.22</v>
      </c>
      <c r="I31" s="10">
        <v>0.26</v>
      </c>
      <c r="J31" s="10">
        <v>0.3</v>
      </c>
      <c r="AA31" s="3" t="s">
        <v>44</v>
      </c>
      <c r="AB31" s="21">
        <v>230</v>
      </c>
      <c r="AC31" s="10">
        <v>230</v>
      </c>
      <c r="AD31" s="10">
        <v>230</v>
      </c>
      <c r="AE31" s="10">
        <v>230</v>
      </c>
      <c r="AF31" s="10">
        <v>230</v>
      </c>
    </row>
    <row r="32" spans="4:32" ht="15" thickBot="1">
      <c r="D32" s="3" t="s">
        <v>7</v>
      </c>
      <c r="E32" s="10"/>
      <c r="F32" s="10"/>
      <c r="G32" s="10"/>
      <c r="H32" s="10"/>
      <c r="I32" s="10"/>
      <c r="J32" s="10"/>
      <c r="AA32" s="9" t="s">
        <v>46</v>
      </c>
      <c r="AB32" s="22">
        <f>AB29*AB30</f>
        <v>4285.714285714285</v>
      </c>
      <c r="AC32" s="22">
        <f>AC29*AC30</f>
        <v>4545.454545454545</v>
      </c>
      <c r="AD32" s="22">
        <f>AD29*AD30</f>
        <v>4204.545454545455</v>
      </c>
      <c r="AE32" s="22">
        <f>AE29*AE30</f>
        <v>4615.384615384615</v>
      </c>
      <c r="AF32" s="22">
        <f>AF29*AF30</f>
        <v>3199.9999999999995</v>
      </c>
    </row>
    <row r="33" spans="3:32" ht="15" thickBot="1">
      <c r="C33" s="9" t="s">
        <v>34</v>
      </c>
      <c r="D33" s="3" t="s">
        <v>8</v>
      </c>
      <c r="E33" s="10"/>
      <c r="F33" s="10">
        <v>180</v>
      </c>
      <c r="G33" s="10">
        <v>200</v>
      </c>
      <c r="H33" s="10">
        <v>195</v>
      </c>
      <c r="I33" s="10">
        <v>220</v>
      </c>
      <c r="J33" s="10">
        <v>195</v>
      </c>
      <c r="AA33" s="9" t="s">
        <v>29</v>
      </c>
      <c r="AB33" s="14">
        <f>IF(((AB31-AB30)/AB31)&lt;0,0,((AB31-AB30)/AB31))</f>
        <v>0.13043478260869565</v>
      </c>
      <c r="AC33" s="14">
        <f>IF(((AC31-AC30)/AC31)&lt;0,0,((AC31-AC30)/AC31))</f>
        <v>0.021739130434782608</v>
      </c>
      <c r="AD33" s="14">
        <f>IF(((AD31-AD30)/AD31)&lt;0,0,((AD31-AD30)/AD31))</f>
        <v>0</v>
      </c>
      <c r="AE33" s="14">
        <f>IF(((AE31-AE30)/AE31)&lt;0,0,((AE31-AE30)/AE31))</f>
        <v>0</v>
      </c>
      <c r="AF33" s="14">
        <f>IF(((AF31-AF30)/AF31)&lt;0,0,((AF31-AF30)/AF31))</f>
        <v>0.15217391304347827</v>
      </c>
    </row>
    <row r="34" spans="3:32" ht="15" thickBot="1">
      <c r="C34" s="9" t="s">
        <v>28</v>
      </c>
      <c r="D34" s="3" t="s">
        <v>23</v>
      </c>
      <c r="E34" s="10">
        <f aca="true" t="shared" si="0" ref="E34:J34">$AC$10</f>
        <v>220</v>
      </c>
      <c r="F34" s="10">
        <f t="shared" si="0"/>
        <v>220</v>
      </c>
      <c r="G34" s="10">
        <f t="shared" si="0"/>
        <v>220</v>
      </c>
      <c r="H34" s="10">
        <f t="shared" si="0"/>
        <v>220</v>
      </c>
      <c r="I34" s="10">
        <f t="shared" si="0"/>
        <v>220</v>
      </c>
      <c r="J34" s="10">
        <f t="shared" si="0"/>
        <v>220</v>
      </c>
      <c r="AA34" s="9" t="s">
        <v>45</v>
      </c>
      <c r="AB34" s="14">
        <f>(AB29-$AD$8)/$AD$8</f>
        <v>0.3392857142857142</v>
      </c>
      <c r="AC34" s="14">
        <f>(AC29-$AD$8)/$AD$8</f>
        <v>0.26262626262626254</v>
      </c>
      <c r="AD34" s="14">
        <f>(AD29-$AD$8)/$AD$8</f>
        <v>0.11823017408123793</v>
      </c>
      <c r="AE34" s="14">
        <f>(AE29-$AD$8)/$AD$8</f>
        <v>0.20192307692307687</v>
      </c>
      <c r="AF34" s="14">
        <f>(AF29-$AD$8)/$AD$8</f>
        <v>0.02564102564102555</v>
      </c>
    </row>
    <row r="35" spans="3:32" ht="15" thickBot="1">
      <c r="C35" s="9"/>
      <c r="D35" s="3" t="s">
        <v>30</v>
      </c>
      <c r="E35" s="13"/>
      <c r="F35" s="13"/>
      <c r="G35" s="13"/>
      <c r="H35" s="13"/>
      <c r="I35" s="13"/>
      <c r="J35" s="13"/>
      <c r="AA35" s="9" t="s">
        <v>35</v>
      </c>
      <c r="AB35" s="14">
        <f>SUM(AB33:AB34)</f>
        <v>0.46972049689440987</v>
      </c>
      <c r="AC35" s="14">
        <f>SUM(AC33:AC34)</f>
        <v>0.28436539306104514</v>
      </c>
      <c r="AD35" s="14">
        <f>SUM(AD33:AD34)</f>
        <v>0.11823017408123793</v>
      </c>
      <c r="AE35" s="14">
        <f>SUM(AE33:AE34)</f>
        <v>0.20192307692307687</v>
      </c>
      <c r="AF35" s="14">
        <f>SUM(AF33:AF34)</f>
        <v>0.17781493868450382</v>
      </c>
    </row>
    <row r="36" spans="4:10" ht="15" thickBot="1">
      <c r="D36" s="9" t="s">
        <v>29</v>
      </c>
      <c r="E36" s="14"/>
      <c r="F36" s="14"/>
      <c r="G36" s="14"/>
      <c r="H36" s="14"/>
      <c r="I36" s="14"/>
      <c r="J36" s="14"/>
    </row>
    <row r="37" spans="4:10" ht="15" thickBot="1">
      <c r="D37" s="9" t="s">
        <v>31</v>
      </c>
      <c r="E37" s="14"/>
      <c r="F37" s="14"/>
      <c r="G37" s="14"/>
      <c r="H37" s="14"/>
      <c r="I37" s="14"/>
      <c r="J37" s="14"/>
    </row>
    <row r="38" spans="4:10" ht="15" thickBot="1">
      <c r="D38" s="9" t="s">
        <v>35</v>
      </c>
      <c r="E38" s="14"/>
      <c r="F38" s="14"/>
      <c r="G38" s="14"/>
      <c r="H38" s="14"/>
      <c r="I38" s="14"/>
      <c r="J38" s="14"/>
    </row>
    <row r="54" ht="13.5"/>
    <row r="55" ht="13.5"/>
    <row r="56" ht="13.5"/>
    <row r="57" ht="13.5"/>
    <row r="58" ht="13.5"/>
    <row r="59" ht="10.5"/>
    <row r="60" ht="10.5"/>
    <row r="61" ht="10.5"/>
    <row r="62" ht="12" thickBot="1"/>
    <row r="63" spans="3:9" ht="15" thickBot="1">
      <c r="C63" s="6"/>
      <c r="D63" s="7"/>
      <c r="E63" s="5"/>
      <c r="F63" s="4" t="s">
        <v>1</v>
      </c>
      <c r="G63" s="5"/>
      <c r="H63" s="7"/>
      <c r="I63" s="8"/>
    </row>
    <row r="64" spans="11:12" ht="15" thickBot="1">
      <c r="K64" s="3" t="s">
        <v>0</v>
      </c>
      <c r="L64" s="1"/>
    </row>
    <row r="65" spans="5:7" ht="15" thickBot="1">
      <c r="E65" s="16"/>
      <c r="F65" s="17" t="s">
        <v>52</v>
      </c>
      <c r="G65" s="18"/>
    </row>
    <row r="66" spans="5:7" ht="13.5">
      <c r="E66" s="15"/>
      <c r="F66" s="19"/>
      <c r="G66" s="15"/>
    </row>
    <row r="67" spans="1:9" ht="13.5">
      <c r="A67" s="1"/>
      <c r="B67" s="1" t="s">
        <v>2</v>
      </c>
      <c r="H67" s="3" t="s">
        <v>3</v>
      </c>
      <c r="I67" s="1" t="s">
        <v>4</v>
      </c>
    </row>
    <row r="68" ht="15" thickBot="1"/>
    <row r="69" spans="4:6" ht="15" thickBot="1">
      <c r="D69" s="3" t="s">
        <v>5</v>
      </c>
      <c r="E69" s="10">
        <f>AC6</f>
        <v>1000</v>
      </c>
      <c r="F69" s="1" t="s">
        <v>9</v>
      </c>
    </row>
    <row r="70" spans="4:6" ht="15" thickBot="1">
      <c r="D70" s="3" t="s">
        <v>6</v>
      </c>
      <c r="E70" s="10">
        <f>AC7</f>
        <v>4</v>
      </c>
      <c r="F70" s="1" t="s">
        <v>10</v>
      </c>
    </row>
    <row r="71" spans="4:9" ht="15" thickBot="1">
      <c r="D71" s="3" t="s">
        <v>7</v>
      </c>
      <c r="E71" s="10">
        <f>AC8</f>
        <v>20</v>
      </c>
      <c r="F71" s="1" t="s">
        <v>11</v>
      </c>
      <c r="I71" s="11" t="s">
        <v>25</v>
      </c>
    </row>
    <row r="72" spans="4:9" ht="15" thickBot="1">
      <c r="D72" s="3" t="s">
        <v>8</v>
      </c>
      <c r="E72" s="10">
        <f>AC9</f>
        <v>200</v>
      </c>
      <c r="F72" s="1" t="s">
        <v>24</v>
      </c>
      <c r="I72" s="13">
        <f>E71*E72</f>
        <v>4000</v>
      </c>
    </row>
    <row r="73" ht="13.5"/>
    <row r="74" spans="1:2" ht="13.5">
      <c r="A74" s="1"/>
      <c r="B74" s="1" t="s">
        <v>48</v>
      </c>
    </row>
    <row r="75" spans="5:6" ht="15" thickBot="1">
      <c r="E75" s="11" t="s">
        <v>12</v>
      </c>
      <c r="F75" s="1" t="s">
        <v>13</v>
      </c>
    </row>
    <row r="76" spans="4:5" ht="15" thickBot="1">
      <c r="D76" s="3" t="s">
        <v>5</v>
      </c>
      <c r="E76" s="10">
        <f>AC6</f>
        <v>1000</v>
      </c>
    </row>
    <row r="77" spans="4:5" ht="15" thickBot="1">
      <c r="D77" s="3" t="s">
        <v>14</v>
      </c>
      <c r="E77" s="10">
        <f>AC11</f>
        <v>0.25</v>
      </c>
    </row>
    <row r="78" spans="4:9" ht="15" thickBot="1">
      <c r="D78" s="3" t="s">
        <v>7</v>
      </c>
      <c r="E78" s="10">
        <f>AC8</f>
        <v>20</v>
      </c>
      <c r="I78" s="11" t="s">
        <v>25</v>
      </c>
    </row>
    <row r="79" spans="4:9" ht="15" thickBot="1">
      <c r="D79" s="3" t="s">
        <v>8</v>
      </c>
      <c r="E79" s="10">
        <f>AC9</f>
        <v>200</v>
      </c>
      <c r="I79" s="13">
        <f>E78*E79</f>
        <v>4000</v>
      </c>
    </row>
    <row r="80" ht="13.5"/>
    <row r="81" spans="1:2" ht="13.5">
      <c r="A81" s="1"/>
      <c r="B81" s="1" t="s">
        <v>15</v>
      </c>
    </row>
    <row r="82" spans="1:12" ht="13.5">
      <c r="A82" s="1"/>
      <c r="B82" s="1" t="s">
        <v>32</v>
      </c>
      <c r="L82" s="1"/>
    </row>
    <row r="83" spans="1:2" ht="13.5">
      <c r="A83" s="1"/>
      <c r="B83" s="1" t="s">
        <v>33</v>
      </c>
    </row>
    <row r="84" ht="15" thickBot="1">
      <c r="G84" s="11" t="s">
        <v>17</v>
      </c>
    </row>
    <row r="85" spans="5:10" ht="15" thickBot="1">
      <c r="E85" s="3" t="s">
        <v>16</v>
      </c>
      <c r="F85" s="12" t="s">
        <v>18</v>
      </c>
      <c r="G85" s="12" t="s">
        <v>19</v>
      </c>
      <c r="H85" s="12" t="s">
        <v>20</v>
      </c>
      <c r="I85" s="12" t="s">
        <v>21</v>
      </c>
      <c r="J85" s="12" t="s">
        <v>22</v>
      </c>
    </row>
    <row r="86" spans="4:10" ht="15" thickBot="1">
      <c r="D86" s="3" t="s">
        <v>5</v>
      </c>
      <c r="E86" s="10">
        <f>E76</f>
        <v>1000</v>
      </c>
      <c r="F86" s="10">
        <f aca="true" t="shared" si="1" ref="F86:F94">AB15</f>
        <v>1100</v>
      </c>
      <c r="G86" s="10">
        <f aca="true" t="shared" si="2" ref="G86:G94">AC15</f>
        <v>1000</v>
      </c>
      <c r="H86" s="10">
        <f aca="true" t="shared" si="3" ref="H86:H94">AD15</f>
        <v>925</v>
      </c>
      <c r="I86" s="10">
        <f aca="true" t="shared" si="4" ref="I86:I94">AE15</f>
        <v>1200</v>
      </c>
      <c r="J86" s="10">
        <f aca="true" t="shared" si="5" ref="J86:J94">AF15</f>
        <v>1060</v>
      </c>
    </row>
    <row r="87" spans="3:10" ht="15" thickBot="1">
      <c r="C87" s="9" t="s">
        <v>27</v>
      </c>
      <c r="D87" s="3" t="s">
        <v>26</v>
      </c>
      <c r="E87" s="10">
        <f>E77</f>
        <v>0.25</v>
      </c>
      <c r="F87" s="10">
        <f t="shared" si="1"/>
        <v>0.28</v>
      </c>
      <c r="G87" s="10">
        <f t="shared" si="2"/>
        <v>0.22</v>
      </c>
      <c r="H87" s="10">
        <f t="shared" si="3"/>
        <v>0.22</v>
      </c>
      <c r="I87" s="10">
        <f t="shared" si="4"/>
        <v>0.26</v>
      </c>
      <c r="J87" s="10">
        <f t="shared" si="5"/>
        <v>0.3</v>
      </c>
    </row>
    <row r="88" spans="4:10" ht="15" thickBot="1">
      <c r="D88" s="3" t="s">
        <v>7</v>
      </c>
      <c r="E88" s="10">
        <f>E78</f>
        <v>20</v>
      </c>
      <c r="F88" s="10">
        <f t="shared" si="1"/>
        <v>21.825396825396822</v>
      </c>
      <c r="G88" s="10">
        <f t="shared" si="2"/>
        <v>22.727272727272727</v>
      </c>
      <c r="H88" s="10">
        <f t="shared" si="3"/>
        <v>21.56177156177156</v>
      </c>
      <c r="I88" s="10">
        <f t="shared" si="4"/>
        <v>20.979020979020977</v>
      </c>
      <c r="J88" s="10">
        <f t="shared" si="5"/>
        <v>18.11965811965812</v>
      </c>
    </row>
    <row r="89" spans="3:10" ht="15" thickBot="1">
      <c r="C89" s="9" t="s">
        <v>34</v>
      </c>
      <c r="D89" s="3" t="s">
        <v>8</v>
      </c>
      <c r="E89" s="10">
        <f>E79</f>
        <v>200</v>
      </c>
      <c r="F89" s="10">
        <f t="shared" si="1"/>
        <v>180</v>
      </c>
      <c r="G89" s="10">
        <f t="shared" si="2"/>
        <v>200</v>
      </c>
      <c r="H89" s="10">
        <f t="shared" si="3"/>
        <v>195</v>
      </c>
      <c r="I89" s="10">
        <f t="shared" si="4"/>
        <v>220</v>
      </c>
      <c r="J89" s="10">
        <f t="shared" si="5"/>
        <v>195</v>
      </c>
    </row>
    <row r="90" spans="3:10" ht="15" thickBot="1">
      <c r="C90" s="9" t="s">
        <v>28</v>
      </c>
      <c r="D90" s="3" t="s">
        <v>23</v>
      </c>
      <c r="E90" s="10">
        <v>220</v>
      </c>
      <c r="F90" s="10">
        <f t="shared" si="1"/>
        <v>220</v>
      </c>
      <c r="G90" s="10">
        <f t="shared" si="2"/>
        <v>220</v>
      </c>
      <c r="H90" s="10">
        <f t="shared" si="3"/>
        <v>220</v>
      </c>
      <c r="I90" s="10">
        <f t="shared" si="4"/>
        <v>220</v>
      </c>
      <c r="J90" s="10">
        <f t="shared" si="5"/>
        <v>220</v>
      </c>
    </row>
    <row r="91" spans="3:10" ht="15" thickBot="1">
      <c r="C91" s="9"/>
      <c r="D91" s="3" t="s">
        <v>30</v>
      </c>
      <c r="E91" s="13">
        <f>E88*E89</f>
        <v>4000</v>
      </c>
      <c r="F91" s="13">
        <f t="shared" si="1"/>
        <v>3928.571428571428</v>
      </c>
      <c r="G91" s="13">
        <f t="shared" si="2"/>
        <v>4545.454545454545</v>
      </c>
      <c r="H91" s="13">
        <f t="shared" si="3"/>
        <v>4204.545454545454</v>
      </c>
      <c r="I91" s="13">
        <f t="shared" si="4"/>
        <v>4615.384615384615</v>
      </c>
      <c r="J91" s="13">
        <f t="shared" si="5"/>
        <v>3533.333333333333</v>
      </c>
    </row>
    <row r="92" spans="4:10" ht="15" thickBot="1">
      <c r="D92" s="9" t="s">
        <v>29</v>
      </c>
      <c r="E92" s="14">
        <f>(E90-E89)/E90</f>
        <v>0.09090909090909091</v>
      </c>
      <c r="F92" s="14">
        <f t="shared" si="1"/>
        <v>0.18181818181818182</v>
      </c>
      <c r="G92" s="14">
        <f t="shared" si="2"/>
        <v>0.09090909090909091</v>
      </c>
      <c r="H92" s="14">
        <f t="shared" si="3"/>
        <v>0.11363636363636363</v>
      </c>
      <c r="I92" s="14">
        <f t="shared" si="4"/>
        <v>0</v>
      </c>
      <c r="J92" s="14">
        <f t="shared" si="5"/>
        <v>0.11363636363636363</v>
      </c>
    </row>
    <row r="93" spans="4:10" ht="15" thickBot="1">
      <c r="D93" s="9" t="s">
        <v>31</v>
      </c>
      <c r="E93" s="14">
        <f>(E88/$AC$8)-1</f>
        <v>0</v>
      </c>
      <c r="F93" s="14">
        <f t="shared" si="1"/>
        <v>0.09126984126984113</v>
      </c>
      <c r="G93" s="14">
        <f t="shared" si="2"/>
        <v>0.13636363636363633</v>
      </c>
      <c r="H93" s="14">
        <f t="shared" si="3"/>
        <v>0.07808857808857805</v>
      </c>
      <c r="I93" s="14">
        <f t="shared" si="4"/>
        <v>0.04895104895104883</v>
      </c>
      <c r="J93" s="14">
        <f t="shared" si="5"/>
        <v>-0.09401709401709404</v>
      </c>
    </row>
    <row r="94" spans="4:10" ht="15" thickBot="1">
      <c r="D94" s="9" t="s">
        <v>35</v>
      </c>
      <c r="E94" s="14">
        <f>SUM(E92:E93)</f>
        <v>0.09090909090909091</v>
      </c>
      <c r="F94" s="14">
        <f t="shared" si="1"/>
        <v>0.27308802308802294</v>
      </c>
      <c r="G94" s="14">
        <f t="shared" si="2"/>
        <v>0.22727272727272724</v>
      </c>
      <c r="H94" s="14">
        <f t="shared" si="3"/>
        <v>0.1917249417249417</v>
      </c>
      <c r="I94" s="14">
        <f t="shared" si="4"/>
        <v>0.04895104895104883</v>
      </c>
      <c r="J94" s="14">
        <f t="shared" si="5"/>
        <v>0.01961926961926959</v>
      </c>
    </row>
    <row r="95" ht="13.5"/>
  </sheetData>
  <printOptions/>
  <pageMargins left="0.3" right="0.3" top="0.7" bottom="0.7" header="0.5" footer="0.5"/>
  <pageSetup orientation="portrait" paperSize="9" scale="85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1998-11-25T18:20:57Z</cp:lastPrinted>
  <dcterms:created xsi:type="dcterms:W3CDTF">1998-11-04T18:36:00Z</dcterms:created>
  <cp:category/>
  <cp:version/>
  <cp:contentType/>
  <cp:contentStatus/>
</cp:coreProperties>
</file>