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0" yWindow="40" windowWidth="15360" windowHeight="102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<sst xmlns="http://schemas.openxmlformats.org/spreadsheetml/2006/main" count="57" uniqueCount="44">
  <si>
    <t>Rates of Return to Cigarette Production and Distribution</t>
  </si>
  <si>
    <t>Tobacco Settlement Payments to States</t>
  </si>
  <si>
    <t>Legal Fees in Tobacco Lawsuits</t>
  </si>
  <si>
    <t>After Tax Profits for Producers</t>
  </si>
  <si>
    <t>Taxes</t>
  </si>
  <si>
    <t>Cost of Cigarette Production</t>
  </si>
  <si>
    <t>Advertising and Promotion</t>
  </si>
  <si>
    <t>Marketing to Retailers</t>
  </si>
  <si>
    <t>Retailer Markup</t>
  </si>
  <si>
    <t>Distribution Costs</t>
  </si>
  <si>
    <t xml:space="preserve">Total </t>
  </si>
  <si>
    <t>Cash Outlay to Tobacco Farmers</t>
  </si>
  <si>
    <t>Advertising</t>
  </si>
  <si>
    <t>Wholesale Cost</t>
  </si>
  <si>
    <t>Retailer Cost</t>
  </si>
  <si>
    <t>Wholesale Basic Cost</t>
  </si>
  <si>
    <t>Profit</t>
  </si>
  <si>
    <t>Retail Selling Price</t>
  </si>
  <si>
    <t>Wholesale Rate of Return</t>
  </si>
  <si>
    <t>Wholesale Revenue</t>
  </si>
  <si>
    <t>Wholesale Profit</t>
  </si>
  <si>
    <t>Retail Rate of Return</t>
  </si>
  <si>
    <t>Retail Taxes</t>
  </si>
  <si>
    <t>Retail Revenue</t>
  </si>
  <si>
    <t>Retail Total Cost</t>
  </si>
  <si>
    <t>Retail Delivered Cost</t>
  </si>
  <si>
    <t>Retail Profit</t>
  </si>
  <si>
    <t>Accounting Items</t>
  </si>
  <si>
    <t>As quoted in the February 28, 1999 issue of the New York Times Magazine</t>
  </si>
  <si>
    <t xml:space="preserve">   Taxes and Tobacco in the United States</t>
  </si>
  <si>
    <t>Cigarette</t>
  </si>
  <si>
    <t>1982-84=100</t>
  </si>
  <si>
    <t>Current</t>
  </si>
  <si>
    <t>(millions)</t>
  </si>
  <si>
    <t>Smoking Rate</t>
  </si>
  <si>
    <t>Real Price</t>
  </si>
  <si>
    <t>R.Pers.Inc.</t>
  </si>
  <si>
    <t>Price</t>
  </si>
  <si>
    <t>Pers. Income</t>
  </si>
  <si>
    <t>Population</t>
  </si>
  <si>
    <t>Smokers</t>
  </si>
  <si>
    <r>
      <t>Source</t>
    </r>
    <r>
      <rPr>
        <sz val="10"/>
        <rFont val="Helv"/>
        <family val="0"/>
      </rPr>
      <t xml:space="preserve">:  U.S.Department of Commerce, Bureau of the Census, </t>
    </r>
    <r>
      <rPr>
        <i/>
        <sz val="10"/>
        <rFont val="Helv"/>
        <family val="0"/>
      </rPr>
      <t>Statististical Abstract of the United States</t>
    </r>
    <r>
      <rPr>
        <sz val="10"/>
        <rFont val="Helv"/>
        <family val="0"/>
      </rPr>
      <t>, various years.</t>
    </r>
  </si>
  <si>
    <t>Dr. P. LeBel</t>
  </si>
  <si>
    <t>© 1999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</si>
</sst>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</numFmts>
  <fonts count="1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Helv"/>
      <family val="0"/>
    </font>
    <font>
      <b/>
      <sz val="9"/>
      <name val="Helv"/>
      <family val="0"/>
    </font>
    <font>
      <b/>
      <sz val="12"/>
      <color indexed="12"/>
      <name val="Helv"/>
      <family val="0"/>
    </font>
    <font>
      <b/>
      <sz val="10"/>
      <color indexed="8"/>
      <name val="Helv"/>
      <family val="0"/>
    </font>
    <font>
      <sz val="9"/>
      <color indexed="12"/>
      <name val="Helv"/>
      <family val="0"/>
    </font>
    <font>
      <sz val="12"/>
      <name val="Helv"/>
      <family val="0"/>
    </font>
    <font>
      <b/>
      <sz val="12"/>
      <color indexed="5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sz val="8"/>
      <name val="Helv"/>
      <family val="0"/>
    </font>
    <font>
      <b/>
      <sz val="12"/>
      <name val="Helv"/>
      <family val="0"/>
    </font>
    <font>
      <i/>
      <sz val="9"/>
      <name val="Helv"/>
      <family val="0"/>
    </font>
    <font>
      <b/>
      <vertAlign val="superscript"/>
      <sz val="9"/>
      <name val="Helv"/>
      <family val="0"/>
    </font>
    <font>
      <b/>
      <sz val="10"/>
      <color indexed="56"/>
      <name val="Helv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 horizontal="right"/>
    </xf>
    <xf numFmtId="164" fontId="4" fillId="0" borderId="8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10" fontId="5" fillId="0" borderId="11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5" xfId="0" applyBorder="1" applyAlignment="1">
      <alignment/>
    </xf>
    <xf numFmtId="0" fontId="15" fillId="0" borderId="0" xfId="0" applyFont="1" applyAlignment="1">
      <alignment horizontal="right"/>
    </xf>
    <xf numFmtId="0" fontId="11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10" fontId="4" fillId="0" borderId="4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/>
    </xf>
    <xf numFmtId="165" fontId="4" fillId="0" borderId="12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  <xf numFmtId="10" fontId="4" fillId="0" borderId="14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/>
    </xf>
    <xf numFmtId="165" fontId="4" fillId="0" borderId="15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4" fillId="0" borderId="16" xfId="0" applyFont="1" applyBorder="1" applyAlignment="1">
      <alignment/>
    </xf>
    <xf numFmtId="164" fontId="16" fillId="0" borderId="15" xfId="0" applyNumberFormat="1" applyFont="1" applyBorder="1" applyAlignment="1">
      <alignment horizontal="center"/>
    </xf>
    <xf numFmtId="10" fontId="4" fillId="0" borderId="9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164" fontId="4" fillId="0" borderId="13" xfId="0" applyNumberFormat="1" applyFont="1" applyBorder="1" applyAlignment="1">
      <alignment horizontal="center"/>
    </xf>
    <xf numFmtId="164" fontId="16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Cost Composition of a Pack of Cigarettes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$3.50 as of February, 1999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Sheet1!$D$5:$D$14</c:f>
              <c:strCache/>
            </c:strRef>
          </c:cat>
          <c:val>
            <c:numRef>
              <c:f>Sheet1!$E$5:$E$14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3366"/>
                </a:solidFill>
              </a:rPr>
              <a:t>Adult Smoking Rate in the United States</a:t>
            </a:r>
          </a:p>
        </c:rich>
      </c:tx>
      <c:layout>
        <c:manualLayout>
          <c:xMode val="factor"/>
          <c:yMode val="factor"/>
          <c:x val="-0.01"/>
          <c:y val="0.02325"/>
        </c:manualLayout>
      </c:layout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18075"/>
          <c:w val="0.95625"/>
          <c:h val="0.744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'[1]Sheet1'!$D$9</c:f>
              <c:strCache>
                <c:ptCount val="1"/>
                <c:pt idx="0">
                  <c:v>Smoking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name>Smoking Rate Trend</c:name>
            <c:spPr>
              <a:ln w="25400">
                <a:solidFill>
                  <a:srgbClr val="99CC00"/>
                </a:solidFill>
              </a:ln>
            </c:spPr>
            <c:trendlineType val="exp"/>
            <c:forward val="5"/>
            <c:dispEq val="1"/>
            <c:dispRSqr val="1"/>
            <c:trendlineLbl>
              <c:numFmt formatCode="General" sourceLinked="1"/>
            </c:trendlineLbl>
          </c:trendline>
          <c:cat>
            <c:numRef>
              <c:f>'[1]Sheet1'!$C$10:$C$55</c:f>
              <c:numCache>
                <c:ptCount val="46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</c:numCache>
            </c:numRef>
          </c:cat>
          <c:val>
            <c:numRef>
              <c:f>'[1]Sheet1'!$D$10:$D$55</c:f>
              <c:numCache>
                <c:ptCount val="46"/>
                <c:pt idx="0">
                  <c:v>0.21821587932250144</c:v>
                </c:pt>
                <c:pt idx="1">
                  <c:v>0.21253338706102398</c:v>
                </c:pt>
                <c:pt idx="2">
                  <c:v>0.20713555999507138</c:v>
                </c:pt>
                <c:pt idx="3">
                  <c:v>0.20205744260148994</c:v>
                </c:pt>
                <c:pt idx="4">
                  <c:v>0.19714564627523162</c:v>
                </c:pt>
                <c:pt idx="5">
                  <c:v>0.19199242702990374</c:v>
                </c:pt>
                <c:pt idx="6">
                  <c:v>0.18678827765561892</c:v>
                </c:pt>
                <c:pt idx="7">
                  <c:v>0.18207773685282924</c:v>
                </c:pt>
                <c:pt idx="8">
                  <c:v>0.17769207433041181</c:v>
                </c:pt>
                <c:pt idx="9">
                  <c:v>0.17348284343524087</c:v>
                </c:pt>
                <c:pt idx="10">
                  <c:v>0.16830949935086184</c:v>
                </c:pt>
                <c:pt idx="11">
                  <c:v>0.16334883987192594</c:v>
                </c:pt>
                <c:pt idx="12">
                  <c:v>0.15844634359712992</c:v>
                </c:pt>
                <c:pt idx="13">
                  <c:v>0.15360831799236302</c:v>
                </c:pt>
                <c:pt idx="14">
                  <c:v>0.14885250272155695</c:v>
                </c:pt>
                <c:pt idx="15">
                  <c:v>0.14554562407838</c:v>
                </c:pt>
                <c:pt idx="16">
                  <c:v>0.14259729541366442</c:v>
                </c:pt>
                <c:pt idx="17">
                  <c:v>0.13973339322463957</c:v>
                </c:pt>
                <c:pt idx="18">
                  <c:v>0.13699974819360924</c:v>
                </c:pt>
                <c:pt idx="19">
                  <c:v>0.1315175870829421</c:v>
                </c:pt>
                <c:pt idx="20">
                  <c:v>0.12622344485167697</c:v>
                </c:pt>
                <c:pt idx="21">
                  <c:v>0.12175307810896277</c:v>
                </c:pt>
                <c:pt idx="22">
                  <c:v>0.11861419087000215</c:v>
                </c:pt>
                <c:pt idx="23">
                  <c:v>0.11286823766234771</c:v>
                </c:pt>
                <c:pt idx="24">
                  <c:v>0.1073642631998327</c:v>
                </c:pt>
                <c:pt idx="25">
                  <c:v>0.1020355083569082</c:v>
                </c:pt>
                <c:pt idx="26">
                  <c:v>0.10290916287354047</c:v>
                </c:pt>
                <c:pt idx="27">
                  <c:v>0.10375109134402687</c:v>
                </c:pt>
                <c:pt idx="28">
                  <c:v>0.09684779787477192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'[1]Sheet1'!$D$9</c:f>
              <c:strCache>
                <c:ptCount val="1"/>
                <c:pt idx="0">
                  <c:v>Smoking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name>Smoking Rate Trend</c:name>
            <c:spPr>
              <a:ln w="25400">
                <a:solidFill>
                  <a:srgbClr val="99CC00"/>
                </a:solidFill>
              </a:ln>
            </c:spPr>
            <c:trendlineType val="exp"/>
            <c:forward val="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Y = 0.2293e</a:t>
                    </a:r>
                    <a:r>
                      <a:rPr lang="en-US" cap="none" sz="900" b="1" i="0" u="none" baseline="30000"/>
                      <a:t>-0.029x</a:t>
                    </a:r>
                    <a:r>
                      <a:rPr lang="en-US" cap="none" sz="900" b="1" i="0" u="none" baseline="0"/>
                      <a:t>
R</a:t>
                    </a:r>
                    <a:r>
                      <a:rPr lang="en-US" cap="none" sz="900" b="1" i="0" u="none" baseline="30000"/>
                      <a:t>2</a:t>
                    </a:r>
                    <a:r>
                      <a:rPr lang="en-US" cap="none" sz="900" b="1" i="0" u="none" baseline="0"/>
                      <a:t> = 0.994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</c:trendlineLbl>
          </c:trendline>
          <c:cat>
            <c:numRef>
              <c:f>'[1]Sheet1'!$C$10:$C$55</c:f>
              <c:numCache>
                <c:ptCount val="46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</c:numCache>
            </c:numRef>
          </c:cat>
          <c:val>
            <c:numRef>
              <c:f>'[1]Sheet1'!$D$10:$D$55</c:f>
              <c:numCache>
                <c:ptCount val="46"/>
                <c:pt idx="0">
                  <c:v>0.21821587932250144</c:v>
                </c:pt>
                <c:pt idx="1">
                  <c:v>0.21253338706102398</c:v>
                </c:pt>
                <c:pt idx="2">
                  <c:v>0.20713555999507138</c:v>
                </c:pt>
                <c:pt idx="3">
                  <c:v>0.20205744260148994</c:v>
                </c:pt>
                <c:pt idx="4">
                  <c:v>0.19714564627523162</c:v>
                </c:pt>
                <c:pt idx="5">
                  <c:v>0.19199242702990374</c:v>
                </c:pt>
                <c:pt idx="6">
                  <c:v>0.18678827765561892</c:v>
                </c:pt>
                <c:pt idx="7">
                  <c:v>0.18207773685282924</c:v>
                </c:pt>
                <c:pt idx="8">
                  <c:v>0.17769207433041181</c:v>
                </c:pt>
                <c:pt idx="9">
                  <c:v>0.17348284343524087</c:v>
                </c:pt>
                <c:pt idx="10">
                  <c:v>0.16830949935086184</c:v>
                </c:pt>
                <c:pt idx="11">
                  <c:v>0.16334883987192594</c:v>
                </c:pt>
                <c:pt idx="12">
                  <c:v>0.15844634359712992</c:v>
                </c:pt>
                <c:pt idx="13">
                  <c:v>0.15360831799236302</c:v>
                </c:pt>
                <c:pt idx="14">
                  <c:v>0.14885250272155695</c:v>
                </c:pt>
                <c:pt idx="15">
                  <c:v>0.14554562407838</c:v>
                </c:pt>
                <c:pt idx="16">
                  <c:v>0.14259729541366442</c:v>
                </c:pt>
                <c:pt idx="17">
                  <c:v>0.13973339322463957</c:v>
                </c:pt>
                <c:pt idx="18">
                  <c:v>0.13699974819360924</c:v>
                </c:pt>
                <c:pt idx="19">
                  <c:v>0.1315175870829421</c:v>
                </c:pt>
                <c:pt idx="20">
                  <c:v>0.12622344485167697</c:v>
                </c:pt>
                <c:pt idx="21">
                  <c:v>0.12175307810896277</c:v>
                </c:pt>
                <c:pt idx="22">
                  <c:v>0.11861419087000215</c:v>
                </c:pt>
                <c:pt idx="23">
                  <c:v>0.11286823766234771</c:v>
                </c:pt>
                <c:pt idx="24">
                  <c:v>0.1073642631998327</c:v>
                </c:pt>
                <c:pt idx="25">
                  <c:v>0.1020355083569082</c:v>
                </c:pt>
                <c:pt idx="26">
                  <c:v>0.10290916287354047</c:v>
                </c:pt>
                <c:pt idx="27">
                  <c:v>0.10375109134402687</c:v>
                </c:pt>
                <c:pt idx="28">
                  <c:v>0.09684779787477192</c:v>
                </c:pt>
              </c:numCache>
            </c:numRef>
          </c:val>
          <c:smooth val="0"/>
        </c:ser>
        <c:marker val="1"/>
        <c:axId val="7508625"/>
        <c:axId val="468762"/>
      </c:lineChart>
      <c:catAx>
        <c:axId val="750862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1" i="0" u="none" baseline="0"/>
            </a:pPr>
          </a:p>
        </c:txPr>
        <c:crossAx val="468762"/>
        <c:crosses val="autoZero"/>
        <c:auto val="1"/>
        <c:lblOffset val="100"/>
        <c:noMultiLvlLbl val="0"/>
      </c:catAx>
      <c:valAx>
        <c:axId val="46876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7508625"/>
        <c:crossesAt val="1"/>
        <c:crossBetween val="between"/>
        <c:dispUnits/>
      </c:valAx>
      <c:spPr>
        <a:ln w="25400">
          <a:solidFill>
            <a:srgbClr val="99CC0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15</xdr:row>
      <xdr:rowOff>47625</xdr:rowOff>
    </xdr:from>
    <xdr:to>
      <xdr:col>8</xdr:col>
      <xdr:colOff>552450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1495425" y="2571750"/>
        <a:ext cx="56102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333375</xdr:colOff>
      <xdr:row>134</xdr:row>
      <xdr:rowOff>123825</xdr:rowOff>
    </xdr:from>
    <xdr:to>
      <xdr:col>7</xdr:col>
      <xdr:colOff>800100</xdr:colOff>
      <xdr:row>180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22012275"/>
          <a:ext cx="4533900" cy="741045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276225</xdr:colOff>
      <xdr:row>117</xdr:row>
      <xdr:rowOff>85725</xdr:rowOff>
    </xdr:from>
    <xdr:to>
      <xdr:col>9</xdr:col>
      <xdr:colOff>314325</xdr:colOff>
      <xdr:row>132</xdr:row>
      <xdr:rowOff>0</xdr:rowOff>
    </xdr:to>
    <xdr:graphicFrame>
      <xdr:nvGraphicFramePr>
        <xdr:cNvPr id="3" name="Chart 3"/>
        <xdr:cNvGraphicFramePr/>
      </xdr:nvGraphicFramePr>
      <xdr:xfrm>
        <a:off x="1104900" y="19221450"/>
        <a:ext cx="6591300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bacco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9">
          <cell r="D9" t="str">
            <v>Smoking Rate</v>
          </cell>
        </row>
        <row r="10">
          <cell r="C10">
            <v>1965</v>
          </cell>
          <cell r="D10">
            <v>0.21821587932250144</v>
          </cell>
        </row>
        <row r="11">
          <cell r="C11">
            <v>1966</v>
          </cell>
          <cell r="D11">
            <v>0.21253338706102398</v>
          </cell>
        </row>
        <row r="12">
          <cell r="C12">
            <v>1967</v>
          </cell>
          <cell r="D12">
            <v>0.20713555999507138</v>
          </cell>
        </row>
        <row r="13">
          <cell r="C13">
            <v>1968</v>
          </cell>
          <cell r="D13">
            <v>0.20205744260148994</v>
          </cell>
        </row>
        <row r="14">
          <cell r="C14">
            <v>1969</v>
          </cell>
          <cell r="D14">
            <v>0.19714564627523162</v>
          </cell>
        </row>
        <row r="15">
          <cell r="C15">
            <v>1970</v>
          </cell>
          <cell r="D15">
            <v>0.19199242702990374</v>
          </cell>
        </row>
        <row r="16">
          <cell r="C16">
            <v>1971</v>
          </cell>
          <cell r="D16">
            <v>0.18678827765561892</v>
          </cell>
        </row>
        <row r="17">
          <cell r="C17">
            <v>1972</v>
          </cell>
          <cell r="D17">
            <v>0.18207773685282924</v>
          </cell>
        </row>
        <row r="18">
          <cell r="C18">
            <v>1973</v>
          </cell>
          <cell r="D18">
            <v>0.17769207433041181</v>
          </cell>
        </row>
        <row r="19">
          <cell r="C19">
            <v>1974</v>
          </cell>
          <cell r="D19">
            <v>0.17348284343524087</v>
          </cell>
        </row>
        <row r="20">
          <cell r="C20">
            <v>1975</v>
          </cell>
          <cell r="D20">
            <v>0.16830949935086184</v>
          </cell>
        </row>
        <row r="21">
          <cell r="C21">
            <v>1976</v>
          </cell>
          <cell r="D21">
            <v>0.16334883987192594</v>
          </cell>
        </row>
        <row r="22">
          <cell r="C22">
            <v>1977</v>
          </cell>
          <cell r="D22">
            <v>0.15844634359712992</v>
          </cell>
        </row>
        <row r="23">
          <cell r="C23">
            <v>1978</v>
          </cell>
          <cell r="D23">
            <v>0.15360831799236302</v>
          </cell>
        </row>
        <row r="24">
          <cell r="C24">
            <v>1979</v>
          </cell>
          <cell r="D24">
            <v>0.14885250272155695</v>
          </cell>
        </row>
        <row r="25">
          <cell r="C25">
            <v>1980</v>
          </cell>
          <cell r="D25">
            <v>0.14554562407838</v>
          </cell>
        </row>
        <row r="26">
          <cell r="C26">
            <v>1981</v>
          </cell>
          <cell r="D26">
            <v>0.14259729541366442</v>
          </cell>
        </row>
        <row r="27">
          <cell r="C27">
            <v>1982</v>
          </cell>
          <cell r="D27">
            <v>0.13973339322463957</v>
          </cell>
        </row>
        <row r="28">
          <cell r="C28">
            <v>1983</v>
          </cell>
          <cell r="D28">
            <v>0.13699974819360924</v>
          </cell>
        </row>
        <row r="29">
          <cell r="C29">
            <v>1984</v>
          </cell>
          <cell r="D29">
            <v>0.1315175870829421</v>
          </cell>
        </row>
        <row r="30">
          <cell r="C30">
            <v>1985</v>
          </cell>
          <cell r="D30">
            <v>0.12622344485167697</v>
          </cell>
        </row>
        <row r="31">
          <cell r="C31">
            <v>1986</v>
          </cell>
          <cell r="D31">
            <v>0.12175307810896277</v>
          </cell>
        </row>
        <row r="32">
          <cell r="C32">
            <v>1987</v>
          </cell>
          <cell r="D32">
            <v>0.11861419087000215</v>
          </cell>
        </row>
        <row r="33">
          <cell r="C33">
            <v>1988</v>
          </cell>
          <cell r="D33">
            <v>0.11286823766234771</v>
          </cell>
        </row>
        <row r="34">
          <cell r="C34">
            <v>1989</v>
          </cell>
          <cell r="D34">
            <v>0.1073642631998327</v>
          </cell>
        </row>
        <row r="35">
          <cell r="C35">
            <v>1990</v>
          </cell>
          <cell r="D35">
            <v>0.1020355083569082</v>
          </cell>
        </row>
        <row r="36">
          <cell r="C36">
            <v>1991</v>
          </cell>
          <cell r="D36">
            <v>0.10290916287354047</v>
          </cell>
        </row>
        <row r="37">
          <cell r="C37">
            <v>1992</v>
          </cell>
          <cell r="D37">
            <v>0.10375109134402687</v>
          </cell>
        </row>
        <row r="38">
          <cell r="C38">
            <v>1993</v>
          </cell>
          <cell r="D38">
            <v>0.09684779787477192</v>
          </cell>
        </row>
        <row r="39">
          <cell r="C39">
            <v>1994</v>
          </cell>
        </row>
        <row r="40">
          <cell r="C40">
            <v>1995</v>
          </cell>
        </row>
        <row r="41">
          <cell r="C41">
            <v>1996</v>
          </cell>
        </row>
        <row r="42">
          <cell r="C42">
            <v>1997</v>
          </cell>
        </row>
        <row r="43">
          <cell r="C43">
            <v>1998</v>
          </cell>
        </row>
        <row r="44">
          <cell r="C44">
            <v>1999</v>
          </cell>
        </row>
        <row r="45">
          <cell r="C45">
            <v>2000</v>
          </cell>
        </row>
        <row r="46">
          <cell r="C46">
            <v>2001</v>
          </cell>
        </row>
        <row r="47">
          <cell r="C47">
            <v>2002</v>
          </cell>
        </row>
        <row r="48">
          <cell r="C48">
            <v>2003</v>
          </cell>
        </row>
        <row r="49">
          <cell r="C49">
            <v>2004</v>
          </cell>
        </row>
        <row r="50">
          <cell r="C50">
            <v>2005</v>
          </cell>
        </row>
        <row r="51">
          <cell r="C51">
            <v>2006</v>
          </cell>
        </row>
        <row r="52">
          <cell r="C52">
            <v>2007</v>
          </cell>
        </row>
        <row r="53">
          <cell r="C53">
            <v>2008</v>
          </cell>
        </row>
        <row r="54">
          <cell r="C54">
            <v>2009</v>
          </cell>
        </row>
        <row r="55">
          <cell r="C55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17"/>
  <sheetViews>
    <sheetView tabSelected="1" workbookViewId="0" topLeftCell="A1">
      <selection activeCell="A3" sqref="A3"/>
    </sheetView>
  </sheetViews>
  <sheetFormatPr defaultColWidth="11.00390625" defaultRowHeight="12.75" customHeight="1"/>
  <cols>
    <col min="1" max="2" width="10.875" style="1" customWidth="1"/>
    <col min="3" max="3" width="11.625" style="1" bestFit="1" customWidth="1"/>
    <col min="4" max="5" width="12.00390625" style="1" bestFit="1" customWidth="1"/>
    <col min="6" max="6" width="6.875" style="1" customWidth="1"/>
    <col min="7" max="10" width="10.875" style="1" customWidth="1"/>
    <col min="11" max="11" width="5.50390625" style="1" customWidth="1"/>
    <col min="12" max="16384" width="10.875" style="1" customWidth="1"/>
  </cols>
  <sheetData>
    <row r="1" ht="12.75" customHeight="1" thickBot="1"/>
    <row r="2" spans="2:9" ht="16.5" customHeight="1" thickBot="1">
      <c r="B2" s="6"/>
      <c r="C2" s="7"/>
      <c r="D2" s="7"/>
      <c r="E2" s="34" t="s">
        <v>0</v>
      </c>
      <c r="F2" s="7"/>
      <c r="G2" s="7"/>
      <c r="H2" s="7"/>
      <c r="I2" s="5"/>
    </row>
    <row r="3" spans="2:10" ht="16.5" customHeight="1">
      <c r="B3" s="33" t="s">
        <v>43</v>
      </c>
      <c r="J3" s="32" t="s">
        <v>42</v>
      </c>
    </row>
    <row r="4" ht="12.75" customHeight="1">
      <c r="E4" s="2" t="s">
        <v>28</v>
      </c>
    </row>
    <row r="5" spans="4:5" ht="12.75" customHeight="1">
      <c r="D5" s="3" t="s">
        <v>1</v>
      </c>
      <c r="E5" s="4">
        <v>0.41</v>
      </c>
    </row>
    <row r="6" spans="4:5" ht="12.75" customHeight="1">
      <c r="D6" s="3" t="s">
        <v>2</v>
      </c>
      <c r="E6" s="4">
        <v>0.09</v>
      </c>
    </row>
    <row r="7" spans="4:5" ht="12.75" customHeight="1">
      <c r="D7" s="3" t="s">
        <v>11</v>
      </c>
      <c r="E7" s="4">
        <v>0.03</v>
      </c>
    </row>
    <row r="8" spans="4:5" ht="12.75" customHeight="1">
      <c r="D8" s="3" t="s">
        <v>3</v>
      </c>
      <c r="E8" s="4">
        <v>0.28</v>
      </c>
    </row>
    <row r="9" spans="4:5" ht="12.75" customHeight="1">
      <c r="D9" s="3" t="s">
        <v>4</v>
      </c>
      <c r="E9" s="4">
        <v>1.2</v>
      </c>
    </row>
    <row r="10" spans="4:5" ht="12.75" customHeight="1">
      <c r="D10" s="3" t="s">
        <v>5</v>
      </c>
      <c r="E10" s="4">
        <v>0.16</v>
      </c>
    </row>
    <row r="11" spans="4:5" ht="12.75" customHeight="1">
      <c r="D11" s="3" t="s">
        <v>6</v>
      </c>
      <c r="E11" s="4">
        <v>0.17</v>
      </c>
    </row>
    <row r="12" spans="4:5" ht="12.75" customHeight="1">
      <c r="D12" s="3" t="s">
        <v>7</v>
      </c>
      <c r="E12" s="4">
        <v>0.38</v>
      </c>
    </row>
    <row r="13" spans="4:5" ht="12.75" customHeight="1">
      <c r="D13" s="3" t="s">
        <v>8</v>
      </c>
      <c r="E13" s="4">
        <v>0.57</v>
      </c>
    </row>
    <row r="14" spans="4:5" ht="12.75" customHeight="1">
      <c r="D14" s="3" t="s">
        <v>9</v>
      </c>
      <c r="E14" s="4">
        <v>0.21</v>
      </c>
    </row>
    <row r="15" spans="4:5" ht="12.75" customHeight="1">
      <c r="D15" s="3" t="s">
        <v>10</v>
      </c>
      <c r="E15" s="4">
        <f>SUM(E5:E14)</f>
        <v>3.4999999999999996</v>
      </c>
    </row>
    <row r="16" spans="4:5" ht="12.75" customHeight="1">
      <c r="D16" s="3"/>
      <c r="E16" s="4"/>
    </row>
    <row r="17" ht="12.75" customHeight="1">
      <c r="D17" s="3"/>
    </row>
    <row r="18" ht="12.75" customHeight="1">
      <c r="D18" s="3"/>
    </row>
    <row r="19" ht="12.75" customHeight="1">
      <c r="D19" s="3"/>
    </row>
    <row r="35" ht="12.75" customHeight="1" thickBot="1"/>
    <row r="36" spans="2:9" ht="12.75" customHeight="1">
      <c r="B36" s="8"/>
      <c r="C36" s="18"/>
      <c r="D36" s="9" t="s">
        <v>27</v>
      </c>
      <c r="E36" s="10"/>
      <c r="G36" s="8"/>
      <c r="H36" s="9" t="s">
        <v>18</v>
      </c>
      <c r="I36" s="10"/>
    </row>
    <row r="37" spans="2:9" ht="12.75" customHeight="1">
      <c r="B37" s="11"/>
      <c r="C37" s="19"/>
      <c r="D37" s="12" t="s">
        <v>1</v>
      </c>
      <c r="E37" s="13">
        <f>$E$5</f>
        <v>0.41</v>
      </c>
      <c r="F37" s="4"/>
      <c r="G37" s="11"/>
      <c r="H37" s="12" t="s">
        <v>13</v>
      </c>
      <c r="I37" s="13">
        <f>$E$44</f>
        <v>1.4500000000000002</v>
      </c>
    </row>
    <row r="38" spans="2:9" ht="12.75" customHeight="1">
      <c r="B38" s="11"/>
      <c r="C38" s="19"/>
      <c r="D38" s="12" t="s">
        <v>2</v>
      </c>
      <c r="E38" s="13">
        <f>$E$6</f>
        <v>0.09</v>
      </c>
      <c r="F38" s="4"/>
      <c r="G38" s="11"/>
      <c r="H38" s="12" t="s">
        <v>19</v>
      </c>
      <c r="I38" s="13">
        <f>$E$46</f>
        <v>1.7300000000000002</v>
      </c>
    </row>
    <row r="39" spans="2:9" ht="12.75" customHeight="1">
      <c r="B39" s="11"/>
      <c r="C39" s="19"/>
      <c r="D39" s="12" t="s">
        <v>11</v>
      </c>
      <c r="E39" s="13">
        <f>$E$7</f>
        <v>0.03</v>
      </c>
      <c r="F39" s="4"/>
      <c r="G39" s="11"/>
      <c r="H39" s="12" t="s">
        <v>20</v>
      </c>
      <c r="I39" s="13">
        <f>I38-I37</f>
        <v>0.28</v>
      </c>
    </row>
    <row r="40" spans="2:9" ht="12.75" customHeight="1" thickBot="1">
      <c r="B40" s="11"/>
      <c r="C40" s="19"/>
      <c r="D40" s="12" t="s">
        <v>5</v>
      </c>
      <c r="E40" s="13">
        <f>$E$10</f>
        <v>0.16</v>
      </c>
      <c r="F40" s="4"/>
      <c r="G40" s="14"/>
      <c r="H40" s="16" t="s">
        <v>18</v>
      </c>
      <c r="I40" s="17">
        <f>I39/I38</f>
        <v>0.16184971098265896</v>
      </c>
    </row>
    <row r="41" spans="2:6" ht="12.75" customHeight="1" thickBot="1">
      <c r="B41" s="11"/>
      <c r="C41" s="19"/>
      <c r="D41" s="12" t="s">
        <v>12</v>
      </c>
      <c r="E41" s="13">
        <f>$E$11</f>
        <v>0.17</v>
      </c>
      <c r="F41" s="4"/>
    </row>
    <row r="42" spans="2:9" ht="12.75" customHeight="1">
      <c r="B42" s="11"/>
      <c r="C42" s="19"/>
      <c r="D42" s="12" t="s">
        <v>7</v>
      </c>
      <c r="E42" s="13">
        <f>$E$12</f>
        <v>0.38</v>
      </c>
      <c r="F42" s="4"/>
      <c r="G42" s="8"/>
      <c r="H42" s="9" t="s">
        <v>21</v>
      </c>
      <c r="I42" s="10"/>
    </row>
    <row r="43" spans="2:9" ht="12.75" customHeight="1">
      <c r="B43" s="11"/>
      <c r="C43" s="19"/>
      <c r="D43" s="12" t="s">
        <v>9</v>
      </c>
      <c r="E43" s="13">
        <f>$E$14</f>
        <v>0.21</v>
      </c>
      <c r="F43" s="4"/>
      <c r="G43" s="11"/>
      <c r="H43" s="12" t="s">
        <v>25</v>
      </c>
      <c r="I43" s="13">
        <f>$E$46</f>
        <v>1.7300000000000002</v>
      </c>
    </row>
    <row r="44" spans="2:9" ht="12.75" customHeight="1">
      <c r="B44" s="11"/>
      <c r="C44" s="19"/>
      <c r="D44" s="12" t="s">
        <v>15</v>
      </c>
      <c r="E44" s="13">
        <f>SUM(E37:E43)</f>
        <v>1.4500000000000002</v>
      </c>
      <c r="F44" s="4"/>
      <c r="G44" s="11"/>
      <c r="H44" s="12" t="s">
        <v>22</v>
      </c>
      <c r="I44" s="13">
        <f>$E$48</f>
        <v>1.2</v>
      </c>
    </row>
    <row r="45" spans="2:9" ht="12.75" customHeight="1">
      <c r="B45" s="11"/>
      <c r="C45" s="19"/>
      <c r="D45" s="12" t="s">
        <v>16</v>
      </c>
      <c r="E45" s="13">
        <f>$E$8</f>
        <v>0.28</v>
      </c>
      <c r="F45" s="4"/>
      <c r="G45" s="11"/>
      <c r="H45" s="12" t="s">
        <v>24</v>
      </c>
      <c r="I45" s="13">
        <f>I43+I44</f>
        <v>2.93</v>
      </c>
    </row>
    <row r="46" spans="2:9" ht="12.75" customHeight="1">
      <c r="B46" s="11"/>
      <c r="C46" s="19"/>
      <c r="D46" s="12" t="s">
        <v>14</v>
      </c>
      <c r="E46" s="13">
        <f>$E$44+$E$45</f>
        <v>1.7300000000000002</v>
      </c>
      <c r="F46" s="4"/>
      <c r="G46" s="11"/>
      <c r="H46" s="12" t="s">
        <v>23</v>
      </c>
      <c r="I46" s="13">
        <f>$E$49</f>
        <v>3.5</v>
      </c>
    </row>
    <row r="47" spans="2:9" ht="12.75" customHeight="1">
      <c r="B47" s="11"/>
      <c r="C47" s="19"/>
      <c r="D47" s="12" t="s">
        <v>8</v>
      </c>
      <c r="E47" s="13">
        <f>$E$13</f>
        <v>0.57</v>
      </c>
      <c r="F47" s="4"/>
      <c r="G47" s="11"/>
      <c r="H47" s="12" t="s">
        <v>26</v>
      </c>
      <c r="I47" s="13">
        <f>I46-I45</f>
        <v>0.5699999999999998</v>
      </c>
    </row>
    <row r="48" spans="2:9" ht="12.75" customHeight="1" thickBot="1">
      <c r="B48" s="11"/>
      <c r="C48" s="19"/>
      <c r="D48" s="12" t="s">
        <v>4</v>
      </c>
      <c r="E48" s="13">
        <f>$E$9</f>
        <v>1.2</v>
      </c>
      <c r="F48" s="4"/>
      <c r="G48" s="14"/>
      <c r="H48" s="16" t="s">
        <v>21</v>
      </c>
      <c r="I48" s="17">
        <f>I47/I46</f>
        <v>0.1628571428571428</v>
      </c>
    </row>
    <row r="49" spans="2:8" ht="12.75" customHeight="1" thickBot="1">
      <c r="B49" s="14"/>
      <c r="C49" s="20"/>
      <c r="D49" s="15" t="s">
        <v>17</v>
      </c>
      <c r="E49" s="21">
        <f>SUM(E46:E48)</f>
        <v>3.5</v>
      </c>
      <c r="F49" s="4"/>
      <c r="H49" s="3"/>
    </row>
    <row r="66" ht="12.75" customHeight="1" thickBot="1"/>
    <row r="67" spans="2:9" ht="16.5" customHeight="1" thickBot="1">
      <c r="B67" s="22"/>
      <c r="C67" s="22"/>
      <c r="D67" s="23"/>
      <c r="E67" s="24"/>
      <c r="F67" s="25" t="s">
        <v>29</v>
      </c>
      <c r="G67" s="26"/>
      <c r="H67" s="27"/>
      <c r="I67" s="22"/>
    </row>
    <row r="68" spans="2:9" ht="12.75" customHeight="1" thickBot="1">
      <c r="B68" s="22"/>
      <c r="C68" s="22"/>
      <c r="D68"/>
      <c r="E68"/>
      <c r="F68" s="28"/>
      <c r="G68" s="29"/>
      <c r="H68" s="22"/>
      <c r="I68" s="22"/>
    </row>
    <row r="69" spans="2:9" ht="12.75" customHeight="1">
      <c r="B69" s="22"/>
      <c r="C69" s="35" t="s">
        <v>30</v>
      </c>
      <c r="D69" s="36" t="s">
        <v>31</v>
      </c>
      <c r="E69" s="36" t="s">
        <v>31</v>
      </c>
      <c r="F69" s="35" t="s">
        <v>32</v>
      </c>
      <c r="G69" s="35" t="s">
        <v>32</v>
      </c>
      <c r="H69" s="35" t="s">
        <v>33</v>
      </c>
      <c r="I69" s="35" t="s">
        <v>30</v>
      </c>
    </row>
    <row r="70" spans="2:9" ht="12.75" customHeight="1" thickBot="1">
      <c r="B70" s="22"/>
      <c r="C70" s="37" t="s">
        <v>34</v>
      </c>
      <c r="D70" s="38" t="s">
        <v>35</v>
      </c>
      <c r="E70" s="38" t="s">
        <v>36</v>
      </c>
      <c r="F70" s="38" t="s">
        <v>37</v>
      </c>
      <c r="G70" s="38" t="s">
        <v>38</v>
      </c>
      <c r="H70" s="38" t="s">
        <v>39</v>
      </c>
      <c r="I70" s="38" t="s">
        <v>40</v>
      </c>
    </row>
    <row r="71" spans="2:9" ht="12.75" customHeight="1">
      <c r="B71" s="39">
        <v>1965</v>
      </c>
      <c r="C71" s="40">
        <f aca="true" t="shared" si="0" ref="C71:C99">I71/H71</f>
        <v>0.21821587932250144</v>
      </c>
      <c r="D71" s="41">
        <v>1.1838317960267193</v>
      </c>
      <c r="E71" s="42">
        <v>8993.710691823899</v>
      </c>
      <c r="F71" s="41">
        <v>0.37645851113649675</v>
      </c>
      <c r="G71" s="41">
        <v>2860</v>
      </c>
      <c r="H71" s="43">
        <v>194.303</v>
      </c>
      <c r="I71" s="44">
        <v>42.4</v>
      </c>
    </row>
    <row r="72" spans="2:9" ht="12.75" customHeight="1">
      <c r="B72" s="39">
        <f>B71+1</f>
        <v>1966</v>
      </c>
      <c r="C72" s="45">
        <f t="shared" si="0"/>
        <v>0.21253338706102398</v>
      </c>
      <c r="D72" s="46">
        <v>1.7888022760522484</v>
      </c>
      <c r="E72" s="47">
        <v>14045.662100456622</v>
      </c>
      <c r="F72" s="46">
        <v>0.39174769845544233</v>
      </c>
      <c r="G72" s="46">
        <v>3076</v>
      </c>
      <c r="H72" s="48">
        <v>196.56</v>
      </c>
      <c r="I72" s="49">
        <v>41.775562560714874</v>
      </c>
    </row>
    <row r="73" spans="2:9" ht="12.75" customHeight="1">
      <c r="B73" s="39">
        <f aca="true" t="shared" si="1" ref="B73:B114">B72+1</f>
        <v>1967</v>
      </c>
      <c r="C73" s="45">
        <f t="shared" si="0"/>
        <v>0.20713555999507138</v>
      </c>
      <c r="D73" s="46">
        <v>1.7801651908250218</v>
      </c>
      <c r="E73" s="47">
        <v>14275.109170305677</v>
      </c>
      <c r="F73" s="46">
        <v>0.40765782869892997</v>
      </c>
      <c r="G73" s="46">
        <v>3269</v>
      </c>
      <c r="H73" s="48">
        <v>198.712</v>
      </c>
      <c r="I73" s="49">
        <v>41.160321397740624</v>
      </c>
    </row>
    <row r="74" spans="2:9" ht="12.75" customHeight="1">
      <c r="B74" s="39">
        <f t="shared" si="1"/>
        <v>1968</v>
      </c>
      <c r="C74" s="45">
        <f t="shared" si="0"/>
        <v>0.20205744260148994</v>
      </c>
      <c r="D74" s="46">
        <v>1.194969353099408</v>
      </c>
      <c r="E74" s="47">
        <v>10011.267605633804</v>
      </c>
      <c r="F74" s="46">
        <v>0.4242141203502899</v>
      </c>
      <c r="G74" s="46">
        <v>3554</v>
      </c>
      <c r="H74" s="48">
        <v>200.706</v>
      </c>
      <c r="I74" s="49">
        <v>40.55414107477464</v>
      </c>
    </row>
    <row r="75" spans="2:9" ht="12.75" customHeight="1">
      <c r="B75" s="39">
        <f t="shared" si="1"/>
        <v>1969</v>
      </c>
      <c r="C75" s="45">
        <f t="shared" si="0"/>
        <v>0.19714564627523162</v>
      </c>
      <c r="D75" s="46">
        <v>1.1709358517143984</v>
      </c>
      <c r="E75" s="47">
        <v>10183.023872679045</v>
      </c>
      <c r="F75" s="46">
        <v>0.4414428160963282</v>
      </c>
      <c r="G75" s="46">
        <v>3839</v>
      </c>
      <c r="H75" s="48">
        <v>202.677</v>
      </c>
      <c r="I75" s="49">
        <v>39.95688815012512</v>
      </c>
    </row>
    <row r="76" spans="2:9" ht="12.75" customHeight="1">
      <c r="B76" s="39">
        <f t="shared" si="1"/>
        <v>1970</v>
      </c>
      <c r="C76" s="45">
        <f t="shared" si="0"/>
        <v>0.19199242702990374</v>
      </c>
      <c r="D76" s="46">
        <v>1.154199056340488</v>
      </c>
      <c r="E76" s="47">
        <v>10243.718592964826</v>
      </c>
      <c r="F76" s="46">
        <v>0.4593712244235142</v>
      </c>
      <c r="G76" s="46">
        <v>4077</v>
      </c>
      <c r="H76" s="48">
        <v>205.052</v>
      </c>
      <c r="I76" s="49">
        <v>39.36843114733582</v>
      </c>
    </row>
    <row r="77" spans="2:9" ht="12.75" customHeight="1">
      <c r="B77" s="39">
        <f t="shared" si="1"/>
        <v>1971</v>
      </c>
      <c r="C77" s="45">
        <f t="shared" si="0"/>
        <v>0.18678827765561892</v>
      </c>
      <c r="D77" s="46">
        <v>1.163084581273776</v>
      </c>
      <c r="E77" s="47">
        <v>10530.413625304136</v>
      </c>
      <c r="F77" s="46">
        <v>0.478027762903522</v>
      </c>
      <c r="G77" s="46">
        <v>4328</v>
      </c>
      <c r="H77" s="48">
        <v>207.661</v>
      </c>
      <c r="I77" s="49">
        <v>38.78864052624348</v>
      </c>
    </row>
    <row r="78" spans="2:9" ht="12.75" customHeight="1">
      <c r="B78" s="39">
        <f t="shared" si="1"/>
        <v>1972</v>
      </c>
      <c r="C78" s="45">
        <f t="shared" si="0"/>
        <v>0.18207773685282924</v>
      </c>
      <c r="D78" s="46">
        <v>1.1704517723217354</v>
      </c>
      <c r="E78" s="47">
        <v>11065.882352941177</v>
      </c>
      <c r="F78" s="46">
        <v>0.49744200323673754</v>
      </c>
      <c r="G78" s="46">
        <v>4703</v>
      </c>
      <c r="H78" s="48">
        <v>209.896</v>
      </c>
      <c r="I78" s="49">
        <v>38.217388654461445</v>
      </c>
    </row>
    <row r="79" spans="2:9" ht="12.75" customHeight="1">
      <c r="B79" s="39">
        <f t="shared" si="1"/>
        <v>1973</v>
      </c>
      <c r="C79" s="45">
        <f t="shared" si="0"/>
        <v>0.17769207433041181</v>
      </c>
      <c r="D79" s="46">
        <v>1.1204431128249488</v>
      </c>
      <c r="E79" s="47">
        <v>11292.207792207791</v>
      </c>
      <c r="F79" s="46">
        <v>0.5176447181251264</v>
      </c>
      <c r="G79" s="46">
        <v>5217</v>
      </c>
      <c r="H79" s="48">
        <v>211.909</v>
      </c>
      <c r="I79" s="49">
        <v>37.654549779283236</v>
      </c>
    </row>
    <row r="80" spans="2:9" ht="12.75" customHeight="1">
      <c r="B80" s="39">
        <f t="shared" si="1"/>
        <v>1974</v>
      </c>
      <c r="C80" s="45">
        <f t="shared" si="0"/>
        <v>0.17348284343524087</v>
      </c>
      <c r="D80" s="46">
        <v>1.0378958189764145</v>
      </c>
      <c r="E80" s="47">
        <v>10928.709055876685</v>
      </c>
      <c r="F80" s="46">
        <v>0.5386679300487591</v>
      </c>
      <c r="G80" s="46">
        <v>5672</v>
      </c>
      <c r="H80" s="48">
        <v>213.854</v>
      </c>
      <c r="I80" s="49">
        <v>37.1</v>
      </c>
    </row>
    <row r="81" spans="2:9" ht="12.75" customHeight="1">
      <c r="B81" s="39">
        <f t="shared" si="1"/>
        <v>1975</v>
      </c>
      <c r="C81" s="45">
        <f t="shared" si="0"/>
        <v>0.16830949935086184</v>
      </c>
      <c r="D81" s="46">
        <v>1.0510098926467877</v>
      </c>
      <c r="E81" s="47">
        <v>10974.774774774774</v>
      </c>
      <c r="F81" s="46">
        <v>0.5833104904189672</v>
      </c>
      <c r="G81" s="46">
        <v>6091</v>
      </c>
      <c r="H81" s="48">
        <v>215.973</v>
      </c>
      <c r="I81" s="49">
        <v>36.35030750330369</v>
      </c>
    </row>
    <row r="82" spans="2:9" ht="12.75" customHeight="1">
      <c r="B82" s="39">
        <f t="shared" si="1"/>
        <v>1976</v>
      </c>
      <c r="C82" s="45">
        <f t="shared" si="0"/>
        <v>0.16334883987192594</v>
      </c>
      <c r="D82" s="46">
        <v>1.0595604410322002</v>
      </c>
      <c r="E82" s="47">
        <v>11465.635738831614</v>
      </c>
      <c r="F82" s="46">
        <v>0.6166641766807406</v>
      </c>
      <c r="G82" s="46">
        <v>6673</v>
      </c>
      <c r="H82" s="48">
        <v>218.035</v>
      </c>
      <c r="I82" s="49">
        <v>35.61576430147537</v>
      </c>
    </row>
    <row r="83" spans="2:9" ht="12.75" customHeight="1">
      <c r="B83" s="39">
        <f t="shared" si="1"/>
        <v>1977</v>
      </c>
      <c r="C83" s="45">
        <f t="shared" si="0"/>
        <v>0.15844634359712992</v>
      </c>
      <c r="D83" s="46">
        <v>1.0509999952930322</v>
      </c>
      <c r="E83" s="47">
        <v>11779.38808373591</v>
      </c>
      <c r="F83" s="46">
        <v>0.6526709970769731</v>
      </c>
      <c r="G83" s="46">
        <v>7315</v>
      </c>
      <c r="H83" s="48">
        <v>220.239</v>
      </c>
      <c r="I83" s="49">
        <v>34.8960642674883</v>
      </c>
    </row>
    <row r="84" spans="2:9" ht="12.75" customHeight="1">
      <c r="B84" s="39">
        <f t="shared" si="1"/>
        <v>1978</v>
      </c>
      <c r="C84" s="45">
        <f t="shared" si="0"/>
        <v>0.15360831799236302</v>
      </c>
      <c r="D84" s="46">
        <v>1.026206977941293</v>
      </c>
      <c r="E84" s="47">
        <v>12076.809453471196</v>
      </c>
      <c r="F84" s="46">
        <v>0.6947421240662554</v>
      </c>
      <c r="G84" s="46">
        <v>8176</v>
      </c>
      <c r="H84" s="48">
        <v>222.585</v>
      </c>
      <c r="I84" s="49">
        <v>34.19090746033012</v>
      </c>
    </row>
    <row r="85" spans="2:9" ht="12.75" customHeight="1">
      <c r="B85" s="39">
        <f t="shared" si="1"/>
        <v>1979</v>
      </c>
      <c r="C85" s="45">
        <f t="shared" si="0"/>
        <v>0.14885250272155695</v>
      </c>
      <c r="D85" s="46">
        <v>0.9720087246193566</v>
      </c>
      <c r="E85" s="47">
        <v>11870.925684485006</v>
      </c>
      <c r="F85" s="46">
        <v>0.7455306917830465</v>
      </c>
      <c r="G85" s="46">
        <v>9105</v>
      </c>
      <c r="H85" s="48">
        <v>225.055</v>
      </c>
      <c r="I85" s="49">
        <v>33.5</v>
      </c>
    </row>
    <row r="86" spans="2:9" ht="12.75" customHeight="1">
      <c r="B86" s="39">
        <f t="shared" si="1"/>
        <v>1980</v>
      </c>
      <c r="C86" s="45">
        <f t="shared" si="0"/>
        <v>0.14554562407838</v>
      </c>
      <c r="D86" s="46">
        <v>0.9420580563507814</v>
      </c>
      <c r="E86" s="47">
        <v>11630.359212050986</v>
      </c>
      <c r="F86" s="46">
        <v>0.8129961026307244</v>
      </c>
      <c r="G86" s="46">
        <v>10037</v>
      </c>
      <c r="H86" s="48">
        <v>227.725</v>
      </c>
      <c r="I86" s="49">
        <v>33.14437724324909</v>
      </c>
    </row>
    <row r="87" spans="2:9" ht="12.75" customHeight="1">
      <c r="B87" s="39">
        <f t="shared" si="1"/>
        <v>1981</v>
      </c>
      <c r="C87" s="45">
        <f t="shared" si="0"/>
        <v>0.14259729541366442</v>
      </c>
      <c r="D87" s="46">
        <v>0.9503703882857796</v>
      </c>
      <c r="E87" s="47">
        <v>11842.553191489362</v>
      </c>
      <c r="F87" s="46">
        <v>0.8933481649886328</v>
      </c>
      <c r="G87" s="46">
        <v>11132</v>
      </c>
      <c r="H87" s="48">
        <v>229.966</v>
      </c>
      <c r="I87" s="49">
        <v>32.79252963709875</v>
      </c>
    </row>
    <row r="88" spans="2:9" ht="12.75" customHeight="1">
      <c r="B88" s="39">
        <f t="shared" si="1"/>
        <v>1982</v>
      </c>
      <c r="C88" s="45">
        <f t="shared" si="0"/>
        <v>0.13973339322463957</v>
      </c>
      <c r="D88" s="46">
        <v>1.0092938547218333</v>
      </c>
      <c r="E88" s="47">
        <v>11994.877049180328</v>
      </c>
      <c r="F88" s="46">
        <v>0.9850708022085093</v>
      </c>
      <c r="G88" s="46">
        <v>11707</v>
      </c>
      <c r="H88" s="48">
        <v>232.188</v>
      </c>
      <c r="I88" s="49">
        <v>32.44441710604261</v>
      </c>
    </row>
    <row r="89" spans="2:9" ht="12.75" customHeight="1">
      <c r="B89" s="39">
        <f t="shared" si="1"/>
        <v>1983</v>
      </c>
      <c r="C89" s="45">
        <f t="shared" si="0"/>
        <v>0.13699974819360924</v>
      </c>
      <c r="D89" s="46">
        <v>1.0786892835490045</v>
      </c>
      <c r="E89" s="47">
        <v>12181.638696939784</v>
      </c>
      <c r="F89" s="46">
        <v>1.0927122442351414</v>
      </c>
      <c r="G89" s="46">
        <v>12340</v>
      </c>
      <c r="H89" s="48">
        <v>234.307</v>
      </c>
      <c r="I89" s="49">
        <v>32.1</v>
      </c>
    </row>
    <row r="90" spans="2:9" ht="12.75" customHeight="1">
      <c r="B90" s="39">
        <f t="shared" si="1"/>
        <v>1984</v>
      </c>
      <c r="C90" s="45">
        <f t="shared" si="0"/>
        <v>0.1315175870829421</v>
      </c>
      <c r="D90" s="46">
        <v>1.0956641304156731</v>
      </c>
      <c r="E90" s="47">
        <v>12877.492877492878</v>
      </c>
      <c r="F90" s="46">
        <v>1.1537343293277038</v>
      </c>
      <c r="G90" s="46">
        <v>13560</v>
      </c>
      <c r="H90" s="48">
        <v>236.348</v>
      </c>
      <c r="I90" s="49">
        <v>31.083918671879196</v>
      </c>
    </row>
    <row r="91" spans="2:9" ht="12.75" customHeight="1">
      <c r="B91" s="39">
        <f t="shared" si="1"/>
        <v>1985</v>
      </c>
      <c r="C91" s="45">
        <f t="shared" si="0"/>
        <v>0.12622344485167697</v>
      </c>
      <c r="D91" s="46">
        <v>1.0677035681610247</v>
      </c>
      <c r="E91" s="47">
        <v>13193.961573650504</v>
      </c>
      <c r="F91" s="46">
        <v>1.167</v>
      </c>
      <c r="G91" s="46">
        <v>14421</v>
      </c>
      <c r="H91" s="48">
        <v>238.466</v>
      </c>
      <c r="I91" s="49">
        <v>30.1</v>
      </c>
    </row>
    <row r="92" spans="2:9" ht="12.75" customHeight="1">
      <c r="B92" s="39">
        <f t="shared" si="1"/>
        <v>1986</v>
      </c>
      <c r="C92" s="45">
        <f t="shared" si="0"/>
        <v>0.12175307810896277</v>
      </c>
      <c r="D92" s="46">
        <v>1.13746349432709</v>
      </c>
      <c r="E92" s="47">
        <v>13714.932126696833</v>
      </c>
      <c r="F92" s="46">
        <v>1.2568971612314344</v>
      </c>
      <c r="G92" s="46">
        <v>15155</v>
      </c>
      <c r="H92" s="48">
        <v>240.651</v>
      </c>
      <c r="I92" s="49">
        <v>29.3</v>
      </c>
    </row>
    <row r="93" spans="2:9" ht="12.75" customHeight="1">
      <c r="B93" s="39">
        <f t="shared" si="1"/>
        <v>1987</v>
      </c>
      <c r="C93" s="45">
        <f t="shared" si="0"/>
        <v>0.11861419087000215</v>
      </c>
      <c r="D93" s="46">
        <v>1.1730670221320558</v>
      </c>
      <c r="E93" s="47">
        <v>13835.35528596187</v>
      </c>
      <c r="F93" s="46">
        <v>1.3537193435403927</v>
      </c>
      <c r="G93" s="46">
        <v>15966</v>
      </c>
      <c r="H93" s="48">
        <v>242.804</v>
      </c>
      <c r="I93" s="49">
        <v>28.8</v>
      </c>
    </row>
    <row r="94" spans="2:9" ht="12.75" customHeight="1">
      <c r="B94" s="39">
        <f t="shared" si="1"/>
        <v>1988</v>
      </c>
      <c r="C94" s="45">
        <f t="shared" si="0"/>
        <v>0.11286823766234771</v>
      </c>
      <c r="D94" s="46">
        <v>1.2099585062240665</v>
      </c>
      <c r="E94" s="47">
        <v>14131.120331950207</v>
      </c>
      <c r="F94" s="46">
        <v>1.4580000000000002</v>
      </c>
      <c r="G94" s="46">
        <v>17028</v>
      </c>
      <c r="H94" s="48">
        <v>245.021</v>
      </c>
      <c r="I94" s="49">
        <v>27.655088460266096</v>
      </c>
    </row>
    <row r="95" spans="2:9" ht="12.75" customHeight="1">
      <c r="B95" s="39">
        <f t="shared" si="1"/>
        <v>1989</v>
      </c>
      <c r="C95" s="45">
        <f t="shared" si="0"/>
        <v>0.1073642631998327</v>
      </c>
      <c r="D95" s="46">
        <v>1.3037272006344174</v>
      </c>
      <c r="E95" s="47">
        <v>14390.95955590801</v>
      </c>
      <c r="F95" s="46">
        <v>1.6440000000000001</v>
      </c>
      <c r="G95" s="46">
        <v>18147</v>
      </c>
      <c r="H95" s="48">
        <v>247.342</v>
      </c>
      <c r="I95" s="49">
        <v>26.55569158837302</v>
      </c>
    </row>
    <row r="96" spans="2:9" ht="12.75" customHeight="1">
      <c r="B96" s="39">
        <f t="shared" si="1"/>
        <v>1990</v>
      </c>
      <c r="C96" s="45">
        <f t="shared" si="0"/>
        <v>0.1020355083569082</v>
      </c>
      <c r="D96" s="46">
        <v>1.3565022421524662</v>
      </c>
      <c r="E96" s="47">
        <v>14327.354260089685</v>
      </c>
      <c r="F96" s="46">
        <v>1.815</v>
      </c>
      <c r="G96" s="46">
        <v>19170</v>
      </c>
      <c r="H96" s="48">
        <v>249.913</v>
      </c>
      <c r="I96" s="49">
        <v>25.5</v>
      </c>
    </row>
    <row r="97" spans="2:9" ht="12.75" customHeight="1">
      <c r="B97" s="39">
        <f t="shared" si="1"/>
        <v>1991</v>
      </c>
      <c r="C97" s="45">
        <f t="shared" si="0"/>
        <v>0.10290916287354047</v>
      </c>
      <c r="D97" s="46">
        <v>1.4699057287889772</v>
      </c>
      <c r="E97" s="47">
        <v>14258.883248730965</v>
      </c>
      <c r="F97" s="46">
        <v>2.0269999999999997</v>
      </c>
      <c r="G97" s="46">
        <v>19663</v>
      </c>
      <c r="H97" s="48">
        <v>252.65</v>
      </c>
      <c r="I97" s="49">
        <v>26</v>
      </c>
    </row>
    <row r="98" spans="2:9" ht="12.75" customHeight="1">
      <c r="B98" s="39">
        <f t="shared" si="1"/>
        <v>1992</v>
      </c>
      <c r="C98" s="45">
        <f t="shared" si="0"/>
        <v>0.10375109134402687</v>
      </c>
      <c r="D98" s="46">
        <v>1.5489781536293163</v>
      </c>
      <c r="E98" s="47">
        <v>14523.608174770965</v>
      </c>
      <c r="F98" s="46">
        <v>2.198</v>
      </c>
      <c r="G98" s="46">
        <v>20609</v>
      </c>
      <c r="H98" s="48">
        <v>255.419</v>
      </c>
      <c r="I98" s="49">
        <v>26.5</v>
      </c>
    </row>
    <row r="99" spans="2:9" ht="12.75" customHeight="1">
      <c r="B99" s="39">
        <f t="shared" si="1"/>
        <v>1993</v>
      </c>
      <c r="C99" s="45">
        <f t="shared" si="0"/>
        <v>0.09684779787477192</v>
      </c>
      <c r="D99" s="46">
        <v>1.5665294924554183</v>
      </c>
      <c r="E99" s="47">
        <v>14556.927297668037</v>
      </c>
      <c r="F99" s="46">
        <v>2.2840000000000003</v>
      </c>
      <c r="G99" s="46">
        <v>21224</v>
      </c>
      <c r="H99" s="48">
        <v>258.137</v>
      </c>
      <c r="I99" s="49">
        <v>25</v>
      </c>
    </row>
    <row r="100" spans="2:9" ht="12.75" customHeight="1">
      <c r="B100" s="39">
        <f t="shared" si="1"/>
        <v>1994</v>
      </c>
      <c r="C100" s="45"/>
      <c r="D100" s="46">
        <v>1.469605878423514</v>
      </c>
      <c r="E100" s="47">
        <v>14735.470941883768</v>
      </c>
      <c r="F100" s="46">
        <v>2.2</v>
      </c>
      <c r="G100" s="46">
        <v>22059</v>
      </c>
      <c r="H100" s="48">
        <v>260.66</v>
      </c>
      <c r="I100" s="49"/>
    </row>
    <row r="101" spans="2:9" ht="12.75" customHeight="1">
      <c r="B101" s="39">
        <f t="shared" si="1"/>
        <v>1995</v>
      </c>
      <c r="C101" s="45"/>
      <c r="D101" s="46">
        <v>1.470358306188925</v>
      </c>
      <c r="E101" s="47">
        <v>15109.446254071661</v>
      </c>
      <c r="F101" s="46">
        <v>2.2569999999999997</v>
      </c>
      <c r="G101" s="46">
        <v>23193</v>
      </c>
      <c r="H101" s="48">
        <v>263.034</v>
      </c>
      <c r="I101" s="49"/>
    </row>
    <row r="102" spans="2:9" ht="12.75" customHeight="1">
      <c r="B102" s="39">
        <f t="shared" si="1"/>
        <v>1996</v>
      </c>
      <c r="C102" s="45"/>
      <c r="D102" s="46">
        <v>1.686160151324086</v>
      </c>
      <c r="E102" s="47">
        <v>15338.587641866332</v>
      </c>
      <c r="F102" s="46">
        <v>2.6742500000000002</v>
      </c>
      <c r="G102" s="46">
        <v>24327</v>
      </c>
      <c r="H102" s="50">
        <v>265.232</v>
      </c>
      <c r="I102" s="49"/>
    </row>
    <row r="103" spans="2:9" ht="12.75" customHeight="1">
      <c r="B103" s="39">
        <f t="shared" si="1"/>
        <v>1997</v>
      </c>
      <c r="C103" s="45"/>
      <c r="D103" s="46">
        <v>1.682207067575945</v>
      </c>
      <c r="E103" s="47">
        <v>15577.185368877865</v>
      </c>
      <c r="F103" s="46">
        <v>2.7133999999999996</v>
      </c>
      <c r="G103" s="46">
        <v>25126</v>
      </c>
      <c r="H103" s="50">
        <v>267.694</v>
      </c>
      <c r="I103" s="49"/>
    </row>
    <row r="104" spans="2:9" ht="12.75" customHeight="1">
      <c r="B104" s="39">
        <f t="shared" si="1"/>
        <v>1998</v>
      </c>
      <c r="C104" s="45"/>
      <c r="D104" s="51"/>
      <c r="E104" s="50"/>
      <c r="F104" s="46">
        <v>2.9523</v>
      </c>
      <c r="G104" s="46">
        <v>26874</v>
      </c>
      <c r="H104" s="50">
        <v>270.791</v>
      </c>
      <c r="I104" s="49"/>
    </row>
    <row r="105" spans="2:9" ht="12.75" customHeight="1">
      <c r="B105" s="39">
        <f t="shared" si="1"/>
        <v>1999</v>
      </c>
      <c r="C105" s="45"/>
      <c r="D105" s="52"/>
      <c r="E105" s="53"/>
      <c r="F105" s="46"/>
      <c r="G105" s="46"/>
      <c r="H105" s="50"/>
      <c r="I105" s="49"/>
    </row>
    <row r="106" spans="2:9" ht="12.75" customHeight="1">
      <c r="B106" s="39">
        <f t="shared" si="1"/>
        <v>2000</v>
      </c>
      <c r="C106" s="45"/>
      <c r="D106" s="52"/>
      <c r="E106" s="53"/>
      <c r="F106" s="46"/>
      <c r="G106" s="46"/>
      <c r="H106" s="50"/>
      <c r="I106" s="49"/>
    </row>
    <row r="107" spans="2:9" ht="12.75" customHeight="1">
      <c r="B107" s="39">
        <f t="shared" si="1"/>
        <v>2001</v>
      </c>
      <c r="C107" s="45"/>
      <c r="D107" s="52"/>
      <c r="E107" s="53"/>
      <c r="F107" s="46"/>
      <c r="G107" s="46"/>
      <c r="H107" s="50"/>
      <c r="I107" s="49"/>
    </row>
    <row r="108" spans="2:9" ht="12.75" customHeight="1">
      <c r="B108" s="39">
        <f t="shared" si="1"/>
        <v>2002</v>
      </c>
      <c r="C108" s="45"/>
      <c r="D108" s="52"/>
      <c r="E108" s="53"/>
      <c r="F108" s="46"/>
      <c r="G108" s="46"/>
      <c r="H108" s="50"/>
      <c r="I108" s="54"/>
    </row>
    <row r="109" spans="2:9" ht="12.75" customHeight="1">
      <c r="B109" s="39">
        <f t="shared" si="1"/>
        <v>2003</v>
      </c>
      <c r="C109" s="45"/>
      <c r="D109" s="52"/>
      <c r="E109" s="53"/>
      <c r="F109" s="46"/>
      <c r="G109" s="46"/>
      <c r="H109" s="50"/>
      <c r="I109" s="54"/>
    </row>
    <row r="110" spans="2:9" ht="12.75" customHeight="1">
      <c r="B110" s="39">
        <f t="shared" si="1"/>
        <v>2004</v>
      </c>
      <c r="C110" s="45"/>
      <c r="D110" s="52"/>
      <c r="E110" s="53"/>
      <c r="F110" s="46"/>
      <c r="G110" s="46"/>
      <c r="H110" s="50"/>
      <c r="I110" s="54"/>
    </row>
    <row r="111" spans="2:9" ht="12.75" customHeight="1">
      <c r="B111" s="39">
        <f t="shared" si="1"/>
        <v>2005</v>
      </c>
      <c r="C111" s="45"/>
      <c r="D111" s="52"/>
      <c r="E111" s="53"/>
      <c r="F111" s="46"/>
      <c r="G111" s="46"/>
      <c r="H111" s="50"/>
      <c r="I111" s="54"/>
    </row>
    <row r="112" spans="2:9" ht="12.75" customHeight="1">
      <c r="B112" s="39">
        <f t="shared" si="1"/>
        <v>2006</v>
      </c>
      <c r="C112" s="45"/>
      <c r="D112" s="52"/>
      <c r="E112" s="53"/>
      <c r="F112" s="46"/>
      <c r="G112" s="55"/>
      <c r="H112" s="50"/>
      <c r="I112" s="54"/>
    </row>
    <row r="113" spans="2:9" ht="12.75" customHeight="1">
      <c r="B113" s="39">
        <f t="shared" si="1"/>
        <v>2007</v>
      </c>
      <c r="C113" s="45"/>
      <c r="D113" s="52"/>
      <c r="E113" s="53"/>
      <c r="F113" s="46"/>
      <c r="G113" s="55"/>
      <c r="H113" s="50"/>
      <c r="I113" s="54"/>
    </row>
    <row r="114" spans="2:9" ht="12.75" customHeight="1">
      <c r="B114" s="39">
        <f t="shared" si="1"/>
        <v>2008</v>
      </c>
      <c r="C114" s="45"/>
      <c r="D114" s="52"/>
      <c r="E114" s="53"/>
      <c r="F114" s="46"/>
      <c r="G114" s="55"/>
      <c r="H114" s="50"/>
      <c r="I114" s="54"/>
    </row>
    <row r="115" spans="2:9" ht="12.75" customHeight="1">
      <c r="B115" s="39">
        <v>2009</v>
      </c>
      <c r="C115" s="45"/>
      <c r="D115" s="52"/>
      <c r="E115" s="53"/>
      <c r="F115" s="46"/>
      <c r="G115" s="55"/>
      <c r="H115" s="50"/>
      <c r="I115" s="54"/>
    </row>
    <row r="116" spans="2:9" ht="12.75" customHeight="1" thickBot="1">
      <c r="B116" s="39">
        <v>2010</v>
      </c>
      <c r="C116" s="56"/>
      <c r="D116" s="57"/>
      <c r="E116" s="58"/>
      <c r="F116" s="59"/>
      <c r="G116" s="60"/>
      <c r="H116" s="61"/>
      <c r="I116" s="62"/>
    </row>
    <row r="117" spans="2:9" ht="16.5" customHeight="1">
      <c r="B117" s="30" t="s">
        <v>41</v>
      </c>
      <c r="C117" s="31"/>
      <c r="D117" s="31"/>
      <c r="E117" s="22"/>
      <c r="F117" s="22"/>
      <c r="G117" s="22"/>
      <c r="H117" s="22"/>
      <c r="I117" s="22"/>
    </row>
  </sheetData>
  <printOptions/>
  <pageMargins left="0.3" right="0.3" top="0.75" bottom="0.75" header="0.5" footer="0.5"/>
  <pageSetup orientation="portrait" paperSize="9" scale="80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Philippe LeBel</cp:lastModifiedBy>
  <cp:lastPrinted>1999-12-31T07:07:28Z</cp:lastPrinted>
  <dcterms:created xsi:type="dcterms:W3CDTF">1999-03-09T22:00:27Z</dcterms:created>
  <cp:category/>
  <cp:version/>
  <cp:contentType/>
  <cp:contentStatus/>
</cp:coreProperties>
</file>