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00" windowWidth="20780" windowHeight="1536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<sst xmlns="http://schemas.openxmlformats.org/spreadsheetml/2006/main" count="11" uniqueCount="11">
  <si>
    <t>©2007</t>
  </si>
  <si>
    <t>P.LeBel</t>
  </si>
  <si>
    <t>Wars</t>
  </si>
  <si>
    <t>Wars &amp; Armed Conflicts</t>
  </si>
  <si>
    <t>Wars and Armed Conflicts</t>
  </si>
  <si>
    <t>Armed Conflicts</t>
  </si>
  <si>
    <t>War Density: Conflicts per billion population</t>
  </si>
  <si>
    <t>Military Expenditures, in $U.S. billions of 2005 dollars</t>
  </si>
  <si>
    <t>Expenditure per Capita</t>
  </si>
  <si>
    <t>Expenditure per Conflict, in $U.S. constant billions</t>
  </si>
  <si>
    <t>Population in millions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</si>
</sst>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#"/>
    <numFmt numFmtId="166" formatCode="&quot;$&quot;#,##0"/>
    <numFmt numFmtId="167" formatCode="&quot;$&quot;#,##0.00"/>
    <numFmt numFmtId="168" formatCode="&quot;$&quot;#,##0.0"/>
  </numFmts>
  <fonts count="15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8.25"/>
      <name val="Helv"/>
      <family val="0"/>
    </font>
    <font>
      <b/>
      <sz val="8.5"/>
      <color indexed="12"/>
      <name val="Helv"/>
      <family val="0"/>
    </font>
    <font>
      <b/>
      <sz val="8.5"/>
      <name val="Helv"/>
      <family val="0"/>
    </font>
    <font>
      <sz val="9"/>
      <name val="Helv"/>
      <family val="0"/>
    </font>
    <font>
      <vertAlign val="superscript"/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 quotePrefix="1">
      <alignment horizontal="right"/>
    </xf>
    <xf numFmtId="166" fontId="0" fillId="0" borderId="0" xfId="0" applyNumberFormat="1" applyFill="1" applyBorder="1" applyAlignment="1">
      <alignment horizontal="right"/>
    </xf>
    <xf numFmtId="168" fontId="0" fillId="0" borderId="1" xfId="0" applyNumberForma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World Wars and Armed Conflicts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125"/>
          <c:y val="0.1485"/>
          <c:w val="0.95775"/>
          <c:h val="0.674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Wars &amp; Armed Conflicts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War Frequency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Sheet1!$B$5:$B$75</c:f>
              <c:numCache/>
            </c:numRef>
          </c:cat>
          <c:val>
            <c:numRef>
              <c:f>Sheet1!$C$5:$C$75</c:f>
              <c:numCache/>
            </c:numRef>
          </c:val>
          <c:smooth val="0"/>
        </c:ser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0758864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.20525"/>
          <c:y val="0.85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War Density:</a:t>
            </a:r>
            <a:r>
              <a:rPr lang="en-US" cap="none" sz="8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  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Conflicts per Billion Population</a:t>
            </a:r>
          </a:p>
        </c:rich>
      </c:tx>
      <c:layout>
        <c:manualLayout>
          <c:xMode val="factor"/>
          <c:yMode val="factor"/>
          <c:x val="-0.01525"/>
          <c:y val="-0.003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125"/>
          <c:y val="0.16025"/>
          <c:w val="0.949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War Density: Conflicts per billion population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War Density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Sheet1!$B$5:$B$74</c:f>
              <c:numCache/>
            </c:numRef>
          </c:cat>
          <c:val>
            <c:numRef>
              <c:f>Sheet1!$G$5:$G$71</c:f>
              <c:numCache/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6227883"/>
        <c:crosses val="autoZero"/>
        <c:auto val="1"/>
        <c:lblOffset val="100"/>
        <c:noMultiLvlLbl val="0"/>
      </c:catAx>
      <c:valAx>
        <c:axId val="26227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82729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5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Global Military Conflict Expenditure Ratios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375"/>
          <c:y val="0.16125"/>
          <c:w val="0.9525"/>
          <c:h val="0.626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Expenditure per Conflict, in $U.S. constant billions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Sheet1!$B$5:$B$74</c:f>
              <c:numCache/>
            </c:numRef>
          </c:cat>
          <c:val>
            <c:numRef>
              <c:f>Sheet1!$I$5:$I$75</c:f>
              <c:numCache/>
            </c:numRef>
          </c:val>
          <c:smooth val="0"/>
        </c:ser>
        <c:ser>
          <c:idx val="1"/>
          <c:order val="1"/>
          <c:tx>
            <c:strRef>
              <c:f>Sheet1!$J$4</c:f>
              <c:strCache>
                <c:ptCount val="1"/>
                <c:pt idx="0">
                  <c:v>Expenditure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Real Military Expenditures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Sheet1!$B$5:$B$74</c:f>
              <c:numCache/>
            </c:numRef>
          </c:cat>
          <c:val>
            <c:numRef>
              <c:f>Sheet1!$J$5:$J$75</c:f>
              <c:numCache/>
            </c:numRef>
          </c:val>
          <c:smooth val="0"/>
        </c:ser>
        <c:marker val="1"/>
        <c:axId val="34724356"/>
        <c:axId val="44083749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1" i="0" u="none" baseline="0">
                <a:latin typeface="Helv"/>
                <a:ea typeface="Helv"/>
                <a:cs typeface="Helv"/>
              </a:defRPr>
            </a:pPr>
          </a:p>
        </c:txPr>
        <c:crossAx val="44083749"/>
        <c:crosses val="autoZero"/>
        <c:auto val="1"/>
        <c:lblOffset val="100"/>
        <c:noMultiLvlLbl val="0"/>
      </c:catAx>
      <c:valAx>
        <c:axId val="44083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Helv"/>
                <a:ea typeface="Helv"/>
                <a:cs typeface="Helv"/>
              </a:defRPr>
            </a:pPr>
          </a:p>
        </c:txPr>
        <c:crossAx val="34724356"/>
        <c:crossesAt val="1"/>
        <c:crossBetween val="between"/>
        <c:dispUnits/>
      </c:valAx>
      <c:spPr>
        <a:ln w="25400">
          <a:solidFill/>
        </a:ln>
      </c:spPr>
    </c:plotArea>
    <c:legend>
      <c:legendPos val="b"/>
      <c:layout>
        <c:manualLayout>
          <c:xMode val="edge"/>
          <c:yMode val="edge"/>
          <c:x val="0"/>
          <c:y val="0.808"/>
          <c:w val="0.98425"/>
          <c:h val="0.19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0.91925</cdr:y>
    </cdr:from>
    <cdr:to>
      <cdr:x>0.7945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00425"/>
          <a:ext cx="4048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AKUF and Institute for Political Science, University of Hamburg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0.947</cdr:y>
    </cdr:from>
    <cdr:to>
      <cdr:x>0.80675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105150"/>
          <a:ext cx="404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AKUF and Institute for Political Science, University of Hamburg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190500</xdr:rowOff>
    </xdr:from>
    <xdr:to>
      <xdr:col>15</xdr:col>
      <xdr:colOff>885825</xdr:colOff>
      <xdr:row>15</xdr:row>
      <xdr:rowOff>180975</xdr:rowOff>
    </xdr:to>
    <xdr:graphicFrame>
      <xdr:nvGraphicFramePr>
        <xdr:cNvPr id="1" name="Chart 6"/>
        <xdr:cNvGraphicFramePr/>
      </xdr:nvGraphicFramePr>
      <xdr:xfrm>
        <a:off x="7372350" y="704850"/>
        <a:ext cx="5095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16</xdr:row>
      <xdr:rowOff>19050</xdr:rowOff>
    </xdr:from>
    <xdr:to>
      <xdr:col>15</xdr:col>
      <xdr:colOff>885825</xdr:colOff>
      <xdr:row>31</xdr:row>
      <xdr:rowOff>161925</xdr:rowOff>
    </xdr:to>
    <xdr:graphicFrame>
      <xdr:nvGraphicFramePr>
        <xdr:cNvPr id="2" name="Chart 8"/>
        <xdr:cNvGraphicFramePr/>
      </xdr:nvGraphicFramePr>
      <xdr:xfrm>
        <a:off x="7410450" y="4457700"/>
        <a:ext cx="50577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32</xdr:row>
      <xdr:rowOff>28575</xdr:rowOff>
    </xdr:from>
    <xdr:to>
      <xdr:col>15</xdr:col>
      <xdr:colOff>923925</xdr:colOff>
      <xdr:row>46</xdr:row>
      <xdr:rowOff>133350</xdr:rowOff>
    </xdr:to>
    <xdr:graphicFrame>
      <xdr:nvGraphicFramePr>
        <xdr:cNvPr id="3" name="Chart 9"/>
        <xdr:cNvGraphicFramePr/>
      </xdr:nvGraphicFramePr>
      <xdr:xfrm>
        <a:off x="7439025" y="7820025"/>
        <a:ext cx="50673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5"/>
  <sheetViews>
    <sheetView tabSelected="1" workbookViewId="0" topLeftCell="A2">
      <selection activeCell="B4" sqref="B4"/>
    </sheetView>
  </sheetViews>
  <sheetFormatPr defaultColWidth="11.5546875" defaultRowHeight="15.75"/>
  <cols>
    <col min="1" max="1" width="1.33203125" style="0" customWidth="1"/>
    <col min="2" max="2" width="4.99609375" style="0" customWidth="1"/>
    <col min="3" max="3" width="8.88671875" style="0" customWidth="1"/>
    <col min="4" max="4" width="5.10546875" style="0" customWidth="1"/>
    <col min="5" max="5" width="8.6640625" style="0" customWidth="1"/>
    <col min="6" max="6" width="10.10546875" style="0" customWidth="1"/>
    <col min="7" max="7" width="11.4453125" style="0" bestFit="1" customWidth="1"/>
    <col min="8" max="8" width="12.3359375" style="0" customWidth="1"/>
    <col min="9" max="9" width="11.10546875" style="0" customWidth="1"/>
    <col min="13" max="13" width="3.3359375" style="0" customWidth="1"/>
  </cols>
  <sheetData>
    <row r="1" ht="13.5" thickBot="1"/>
    <row r="2" spans="3:6" ht="13.5" thickBot="1">
      <c r="C2" s="27" t="s">
        <v>4</v>
      </c>
      <c r="D2" s="28"/>
      <c r="E2" s="28"/>
      <c r="F2" s="29"/>
    </row>
    <row r="3" spans="2:16" ht="13.5" thickBot="1">
      <c r="B3" s="30" t="s">
        <v>0</v>
      </c>
      <c r="D3" s="8"/>
      <c r="E3" s="8"/>
      <c r="P3" s="6" t="s">
        <v>1</v>
      </c>
    </row>
    <row r="4" spans="3:10" s="2" customFormat="1" ht="111" thickBot="1">
      <c r="C4" s="5" t="s">
        <v>3</v>
      </c>
      <c r="D4" s="5" t="s">
        <v>2</v>
      </c>
      <c r="E4" s="5" t="s">
        <v>5</v>
      </c>
      <c r="F4" s="3" t="s">
        <v>10</v>
      </c>
      <c r="G4" s="5" t="s">
        <v>6</v>
      </c>
      <c r="H4" s="5" t="s">
        <v>7</v>
      </c>
      <c r="I4" s="5" t="s">
        <v>9</v>
      </c>
      <c r="J4" s="5" t="s">
        <v>8</v>
      </c>
    </row>
    <row r="5" spans="2:10" s="2" customFormat="1" ht="16.5" thickBot="1">
      <c r="B5" s="7">
        <v>1950</v>
      </c>
      <c r="C5" s="10">
        <v>13</v>
      </c>
      <c r="D5" s="9">
        <v>13</v>
      </c>
      <c r="E5" s="9"/>
      <c r="F5" s="4">
        <v>2560000</v>
      </c>
      <c r="G5" s="13">
        <f>C5/((F5/10^6))</f>
        <v>5.078125</v>
      </c>
      <c r="H5" s="22">
        <v>323</v>
      </c>
      <c r="I5" s="26">
        <f>H5/C5</f>
        <v>24.846153846153847</v>
      </c>
      <c r="J5" s="26">
        <f>(H5*10^9)/(F5*10^3)</f>
        <v>126.171875</v>
      </c>
    </row>
    <row r="6" spans="2:10" s="2" customFormat="1" ht="16.5" thickBot="1">
      <c r="B6" s="7">
        <v>1951</v>
      </c>
      <c r="C6" s="12">
        <v>13.377437593925443</v>
      </c>
      <c r="D6" s="11">
        <v>13</v>
      </c>
      <c r="E6" s="11"/>
      <c r="F6" s="4">
        <v>2602561.0835433225</v>
      </c>
      <c r="G6" s="13">
        <f aca="true" t="shared" si="0" ref="G6:G60">C6/((F6/10^6))</f>
        <v>5.140105136634254</v>
      </c>
      <c r="H6" s="22">
        <v>360.32040555592397</v>
      </c>
      <c r="I6" s="26">
        <f aca="true" t="shared" si="1" ref="I6:I47">H6/C6</f>
        <v>26.934934513881924</v>
      </c>
      <c r="J6" s="26">
        <f aca="true" t="shared" si="2" ref="J6:J47">(H6*10^9)/(F6*10^3)</f>
        <v>138.44839524971172</v>
      </c>
    </row>
    <row r="7" spans="2:10" s="2" customFormat="1" ht="16.5" thickBot="1">
      <c r="B7" s="7">
        <v>1952</v>
      </c>
      <c r="C7" s="12">
        <v>13.76583358302844</v>
      </c>
      <c r="D7" s="11">
        <v>14</v>
      </c>
      <c r="E7" s="11"/>
      <c r="F7" s="4">
        <v>2645829.7631149194</v>
      </c>
      <c r="G7" s="13">
        <f t="shared" si="0"/>
        <v>5.202841760621064</v>
      </c>
      <c r="H7" s="22">
        <v>401.95292464391804</v>
      </c>
      <c r="I7" s="26">
        <f t="shared" si="1"/>
        <v>29.199315989078638</v>
      </c>
      <c r="J7" s="26">
        <f t="shared" si="2"/>
        <v>151.9194206095487</v>
      </c>
    </row>
    <row r="8" spans="2:10" s="2" customFormat="1" ht="16.5" thickBot="1">
      <c r="B8" s="7">
        <v>1953</v>
      </c>
      <c r="C8" s="12">
        <v>14.165506129640464</v>
      </c>
      <c r="D8" s="11">
        <v>14</v>
      </c>
      <c r="E8" s="11"/>
      <c r="F8" s="4">
        <v>2689817.8027982563</v>
      </c>
      <c r="G8" s="13">
        <f t="shared" si="0"/>
        <v>5.2663441051300515</v>
      </c>
      <c r="H8" s="22">
        <v>448.39579201884305</v>
      </c>
      <c r="I8" s="26">
        <f t="shared" si="1"/>
        <v>31.65406078082886</v>
      </c>
      <c r="J8" s="26">
        <f t="shared" si="2"/>
        <v>166.70117639654643</v>
      </c>
    </row>
    <row r="9" spans="2:10" s="2" customFormat="1" ht="16.5" thickBot="1">
      <c r="B9" s="7">
        <f aca="true" t="shared" si="3" ref="B5:B13">B10-1</f>
        <v>1954</v>
      </c>
      <c r="C9" s="12">
        <v>14.57678263351028</v>
      </c>
      <c r="D9" s="11">
        <v>15</v>
      </c>
      <c r="E9" s="11"/>
      <c r="F9" s="4">
        <v>2734537.1622596676</v>
      </c>
      <c r="G9" s="13">
        <f t="shared" si="0"/>
        <v>5.330621516024616</v>
      </c>
      <c r="H9" s="22">
        <v>500.20480999937854</v>
      </c>
      <c r="I9" s="26">
        <f t="shared" si="1"/>
        <v>34.31517246127191</v>
      </c>
      <c r="J9" s="26">
        <f t="shared" si="2"/>
        <v>182.92119664815138</v>
      </c>
    </row>
    <row r="10" spans="2:10" s="2" customFormat="1" ht="16.5" thickBot="1">
      <c r="B10" s="7">
        <f t="shared" si="3"/>
        <v>1955</v>
      </c>
      <c r="C10" s="12">
        <v>15</v>
      </c>
      <c r="D10" s="9">
        <v>15</v>
      </c>
      <c r="E10" s="9"/>
      <c r="F10" s="4">
        <v>2780000</v>
      </c>
      <c r="G10" s="13">
        <f t="shared" si="0"/>
        <v>5.39568345323741</v>
      </c>
      <c r="H10" s="22">
        <v>558</v>
      </c>
      <c r="I10" s="26">
        <f t="shared" si="1"/>
        <v>37.2</v>
      </c>
      <c r="J10" s="26">
        <f t="shared" si="2"/>
        <v>200.71942446043167</v>
      </c>
    </row>
    <row r="11" spans="2:10" s="2" customFormat="1" ht="16.5" thickBot="1">
      <c r="B11" s="7">
        <f t="shared" si="3"/>
        <v>1956</v>
      </c>
      <c r="C11" s="12">
        <v>14.345287496850554</v>
      </c>
      <c r="D11" s="11">
        <v>14</v>
      </c>
      <c r="E11" s="11"/>
      <c r="F11" s="4">
        <v>2830157.1644250727</v>
      </c>
      <c r="G11" s="13">
        <f t="shared" si="0"/>
        <v>5.068724690335245</v>
      </c>
      <c r="H11" s="22">
        <v>561.1639165279753</v>
      </c>
      <c r="I11" s="26">
        <f t="shared" si="1"/>
        <v>39.11834577391191</v>
      </c>
      <c r="J11" s="26">
        <f t="shared" si="2"/>
        <v>198.28012506929875</v>
      </c>
    </row>
    <row r="12" spans="2:10" s="2" customFormat="1" ht="16.5" thickBot="1">
      <c r="B12" s="7">
        <f t="shared" si="3"/>
        <v>1957</v>
      </c>
      <c r="C12" s="12">
        <v>13.71915155781979</v>
      </c>
      <c r="D12" s="11">
        <v>14</v>
      </c>
      <c r="E12" s="11"/>
      <c r="F12" s="4">
        <v>2881219.2717073993</v>
      </c>
      <c r="G12" s="13">
        <f t="shared" si="0"/>
        <v>4.761578437482085</v>
      </c>
      <c r="H12" s="22">
        <v>564.3457727831835</v>
      </c>
      <c r="I12" s="26">
        <f t="shared" si="1"/>
        <v>41.13561763675623</v>
      </c>
      <c r="J12" s="26">
        <f t="shared" si="2"/>
        <v>195.87046995168623</v>
      </c>
    </row>
    <row r="13" spans="2:10" s="2" customFormat="1" ht="16.5" thickBot="1">
      <c r="B13" s="7">
        <f t="shared" si="3"/>
        <v>1958</v>
      </c>
      <c r="C13" s="12">
        <v>13.120344887319337</v>
      </c>
      <c r="D13" s="11">
        <v>13</v>
      </c>
      <c r="E13" s="11"/>
      <c r="F13" s="4">
        <v>2933202.6489576576</v>
      </c>
      <c r="G13" s="13">
        <f t="shared" si="0"/>
        <v>4.4730441287381835</v>
      </c>
      <c r="H13" s="22">
        <v>567.5456704856955</v>
      </c>
      <c r="I13" s="26">
        <f t="shared" si="1"/>
        <v>43.256917052098366</v>
      </c>
      <c r="J13" s="26">
        <f t="shared" si="2"/>
        <v>193.49009884720323</v>
      </c>
    </row>
    <row r="14" spans="2:10" s="2" customFormat="1" ht="16.5" thickBot="1">
      <c r="B14" s="7">
        <f>B15-1</f>
        <v>1959</v>
      </c>
      <c r="C14" s="12">
        <v>12.54767463109528</v>
      </c>
      <c r="D14" s="11">
        <v>13</v>
      </c>
      <c r="E14" s="11"/>
      <c r="F14" s="4">
        <v>2986123.9178626323</v>
      </c>
      <c r="G14" s="13">
        <f t="shared" si="0"/>
        <v>4.2019939480865505</v>
      </c>
      <c r="H14" s="22">
        <v>570.7637119323451</v>
      </c>
      <c r="I14" s="26">
        <f t="shared" si="1"/>
        <v>45.487608557994896</v>
      </c>
      <c r="J14" s="26">
        <f t="shared" si="2"/>
        <v>191.13865587362451</v>
      </c>
    </row>
    <row r="15" spans="2:10" ht="16.5" thickBot="1">
      <c r="B15">
        <v>1960</v>
      </c>
      <c r="C15" s="12">
        <v>12</v>
      </c>
      <c r="D15" s="10">
        <v>12</v>
      </c>
      <c r="E15" s="10"/>
      <c r="F15" s="1">
        <v>3040000</v>
      </c>
      <c r="G15" s="13">
        <f t="shared" si="0"/>
        <v>3.9473684210526314</v>
      </c>
      <c r="H15" s="22">
        <v>574</v>
      </c>
      <c r="I15" s="26">
        <f t="shared" si="1"/>
        <v>47.833333333333336</v>
      </c>
      <c r="J15" s="26">
        <f t="shared" si="2"/>
        <v>188.81578947368422</v>
      </c>
    </row>
    <row r="16" spans="2:10" ht="16.5" thickBot="1">
      <c r="B16">
        <v>1961</v>
      </c>
      <c r="C16" s="12">
        <v>14.215973430506928</v>
      </c>
      <c r="D16" s="12">
        <v>14</v>
      </c>
      <c r="E16" s="12"/>
      <c r="F16" s="1">
        <v>3084291.1877394635</v>
      </c>
      <c r="G16" s="13">
        <f t="shared" si="0"/>
        <v>4.609154118462495</v>
      </c>
      <c r="H16" s="23">
        <v>601.1144574958215</v>
      </c>
      <c r="I16" s="26">
        <f t="shared" si="1"/>
        <v>42.28443872903232</v>
      </c>
      <c r="J16" s="26">
        <f t="shared" si="2"/>
        <v>194.89549491479434</v>
      </c>
    </row>
    <row r="17" spans="2:10" ht="16.5" thickBot="1">
      <c r="B17">
        <v>1962</v>
      </c>
      <c r="C17" s="12">
        <v>16.841158381406576</v>
      </c>
      <c r="D17" s="12">
        <v>17</v>
      </c>
      <c r="E17" s="12"/>
      <c r="F17" s="1">
        <v>3148200.7420327663</v>
      </c>
      <c r="G17" s="13">
        <f t="shared" si="0"/>
        <v>5.349455057472728</v>
      </c>
      <c r="H17" s="23">
        <v>629.5097404364038</v>
      </c>
      <c r="I17" s="26">
        <f t="shared" si="1"/>
        <v>37.37924234068198</v>
      </c>
      <c r="J17" s="26">
        <f t="shared" si="2"/>
        <v>199.9585769838599</v>
      </c>
    </row>
    <row r="18" spans="2:10" ht="16.5" thickBot="1">
      <c r="B18">
        <v>1963</v>
      </c>
      <c r="C18" s="12">
        <v>19.951121674086245</v>
      </c>
      <c r="D18" s="12">
        <v>20</v>
      </c>
      <c r="E18" s="12"/>
      <c r="F18" s="1">
        <v>3213434.565301127</v>
      </c>
      <c r="G18" s="13">
        <f t="shared" si="0"/>
        <v>6.20865969686134</v>
      </c>
      <c r="H18" s="23">
        <v>659.2463521093455</v>
      </c>
      <c r="I18" s="26">
        <f t="shared" si="1"/>
        <v>33.04307210785124</v>
      </c>
      <c r="J18" s="26">
        <f t="shared" si="2"/>
        <v>205.15319005649903</v>
      </c>
    </row>
    <row r="19" spans="2:10" ht="16.5" thickBot="1">
      <c r="B19">
        <v>1964</v>
      </c>
      <c r="C19" s="12">
        <v>23.63538463563508</v>
      </c>
      <c r="D19" s="12">
        <v>24</v>
      </c>
      <c r="E19" s="12"/>
      <c r="F19" s="1">
        <v>3280020.0977033405</v>
      </c>
      <c r="G19" s="13">
        <f t="shared" si="0"/>
        <v>7.205865797037189</v>
      </c>
      <c r="H19" s="23">
        <v>690.3876538402587</v>
      </c>
      <c r="I19" s="26">
        <f t="shared" si="1"/>
        <v>29.2099182849498</v>
      </c>
      <c r="J19" s="26">
        <f t="shared" si="2"/>
        <v>210.48275110377097</v>
      </c>
    </row>
    <row r="20" spans="2:10" ht="16.5" thickBot="1">
      <c r="B20">
        <v>1965</v>
      </c>
      <c r="C20" s="12">
        <v>28</v>
      </c>
      <c r="D20" s="10">
        <v>28</v>
      </c>
      <c r="E20" s="10"/>
      <c r="F20" s="1">
        <v>3347985.347985348</v>
      </c>
      <c r="G20" s="13">
        <f t="shared" si="0"/>
        <v>8.36323851203501</v>
      </c>
      <c r="H20" s="22">
        <v>723</v>
      </c>
      <c r="I20" s="26">
        <f t="shared" si="1"/>
        <v>25.821428571428573</v>
      </c>
      <c r="J20" s="26">
        <f t="shared" si="2"/>
        <v>215.9507658643326</v>
      </c>
    </row>
    <row r="21" spans="2:10" ht="16.5" thickBot="1">
      <c r="B21">
        <v>1966</v>
      </c>
      <c r="C21" s="12">
        <v>28.57582409648994</v>
      </c>
      <c r="D21" s="12">
        <v>29</v>
      </c>
      <c r="E21" s="12"/>
      <c r="F21" s="1">
        <v>3420689.6551724137</v>
      </c>
      <c r="G21" s="13">
        <f t="shared" si="0"/>
        <v>8.353819544336776</v>
      </c>
      <c r="H21" s="23">
        <v>759.5195977784333</v>
      </c>
      <c r="I21" s="26">
        <f t="shared" si="1"/>
        <v>26.57909690421588</v>
      </c>
      <c r="J21" s="26">
        <f t="shared" si="2"/>
        <v>222.03697918925974</v>
      </c>
    </row>
    <row r="22" spans="2:10" ht="16.5" thickBot="1">
      <c r="B22">
        <v>1967</v>
      </c>
      <c r="C22" s="12">
        <v>29.16349009976911</v>
      </c>
      <c r="D22" s="12">
        <v>29</v>
      </c>
      <c r="E22" s="12"/>
      <c r="F22" s="1">
        <v>3486486.4864864866</v>
      </c>
      <c r="G22" s="13">
        <f t="shared" si="0"/>
        <v>8.364721966600442</v>
      </c>
      <c r="H22" s="23">
        <v>797.8838442731856</v>
      </c>
      <c r="I22" s="26">
        <f t="shared" si="1"/>
        <v>27.35899720999108</v>
      </c>
      <c r="J22" s="26">
        <f t="shared" si="2"/>
        <v>228.8504049465726</v>
      </c>
    </row>
    <row r="23" spans="2:10" ht="16.5" thickBot="1">
      <c r="B23">
        <v>1968</v>
      </c>
      <c r="C23" s="12">
        <v>29.76324154038314</v>
      </c>
      <c r="D23" s="12">
        <v>30</v>
      </c>
      <c r="E23" s="12"/>
      <c r="F23" s="1">
        <v>3561872.9096989967</v>
      </c>
      <c r="G23" s="13">
        <f t="shared" si="0"/>
        <v>8.356064995844656</v>
      </c>
      <c r="H23" s="23">
        <v>838.1859149049517</v>
      </c>
      <c r="I23" s="26">
        <f t="shared" si="1"/>
        <v>28.161781833060438</v>
      </c>
      <c r="J23" s="26">
        <f t="shared" si="2"/>
        <v>235.32167939585028</v>
      </c>
    </row>
    <row r="24" spans="2:10" ht="16.5" thickBot="1">
      <c r="B24">
        <v>1969</v>
      </c>
      <c r="C24" s="12">
        <v>30.37532695711896</v>
      </c>
      <c r="D24" s="12">
        <v>30</v>
      </c>
      <c r="E24" s="12"/>
      <c r="F24" s="1">
        <v>3625000</v>
      </c>
      <c r="G24" s="13">
        <f t="shared" si="0"/>
        <v>8.379400539894887</v>
      </c>
      <c r="H24" s="23">
        <v>880.5236914967594</v>
      </c>
      <c r="I24" s="26">
        <f t="shared" si="1"/>
        <v>28.988122259220457</v>
      </c>
      <c r="J24" s="26">
        <f t="shared" si="2"/>
        <v>242.90308730945088</v>
      </c>
    </row>
    <row r="25" spans="2:10" ht="16.5" thickBot="1">
      <c r="B25">
        <v>1970</v>
      </c>
      <c r="C25" s="12">
        <v>31</v>
      </c>
      <c r="D25" s="10">
        <v>31</v>
      </c>
      <c r="E25" s="10"/>
      <c r="F25" s="1">
        <v>3709897.6109215016</v>
      </c>
      <c r="G25" s="13">
        <f t="shared" si="0"/>
        <v>8.356025758969642</v>
      </c>
      <c r="H25" s="22">
        <v>925</v>
      </c>
      <c r="I25" s="26">
        <f t="shared" si="1"/>
        <v>29.838709677419356</v>
      </c>
      <c r="J25" s="26">
        <f t="shared" si="2"/>
        <v>249.33302667893284</v>
      </c>
    </row>
    <row r="26" spans="2:10" ht="16.5" thickBot="1">
      <c r="B26">
        <v>1971</v>
      </c>
      <c r="C26" s="12">
        <v>31.941099026157385</v>
      </c>
      <c r="D26" s="12">
        <v>32</v>
      </c>
      <c r="E26" s="12"/>
      <c r="F26" s="1">
        <v>3790476.1904761903</v>
      </c>
      <c r="G26" s="13">
        <f t="shared" si="0"/>
        <v>8.426671853634486</v>
      </c>
      <c r="H26" s="23">
        <v>922</v>
      </c>
      <c r="I26" s="26">
        <f t="shared" si="1"/>
        <v>28.86563168176995</v>
      </c>
      <c r="J26" s="26">
        <f t="shared" si="2"/>
        <v>243.24120603015078</v>
      </c>
    </row>
    <row r="27" spans="2:10" ht="16.5" thickBot="1">
      <c r="B27">
        <v>1972</v>
      </c>
      <c r="C27" s="12">
        <v>32.910767967702974</v>
      </c>
      <c r="D27" s="12">
        <v>33</v>
      </c>
      <c r="E27" s="12"/>
      <c r="F27" s="1">
        <v>3853333.3333333335</v>
      </c>
      <c r="G27" s="13">
        <f t="shared" si="0"/>
        <v>8.540856739023262</v>
      </c>
      <c r="H27" s="23">
        <v>932</v>
      </c>
      <c r="I27" s="26">
        <f t="shared" si="1"/>
        <v>28.318998843011485</v>
      </c>
      <c r="J27" s="26">
        <f t="shared" si="2"/>
        <v>241.86851211072664</v>
      </c>
    </row>
    <row r="28" spans="2:10" ht="16.5" thickBot="1">
      <c r="B28">
        <v>1973</v>
      </c>
      <c r="C28" s="12">
        <v>33.90987415107384</v>
      </c>
      <c r="D28" s="12">
        <v>34</v>
      </c>
      <c r="E28" s="12"/>
      <c r="F28" s="1">
        <v>3943037.974683544</v>
      </c>
      <c r="G28" s="13">
        <f t="shared" si="0"/>
        <v>8.599935980529162</v>
      </c>
      <c r="H28" s="23">
        <v>1045</v>
      </c>
      <c r="I28" s="26">
        <f t="shared" si="1"/>
        <v>30.81698255040287</v>
      </c>
      <c r="J28" s="26">
        <f t="shared" si="2"/>
        <v>265.02407704654894</v>
      </c>
    </row>
    <row r="29" spans="2:10" ht="16.5" thickBot="1">
      <c r="B29">
        <v>1974</v>
      </c>
      <c r="C29" s="12">
        <v>34.93931123303175</v>
      </c>
      <c r="D29" s="12">
        <v>35</v>
      </c>
      <c r="E29" s="12"/>
      <c r="F29" s="1">
        <v>4013201.3201320134</v>
      </c>
      <c r="G29" s="13">
        <f t="shared" si="0"/>
        <v>8.706094822046563</v>
      </c>
      <c r="H29" s="23">
        <v>1077</v>
      </c>
      <c r="I29" s="26">
        <f t="shared" si="1"/>
        <v>30.824877823630374</v>
      </c>
      <c r="J29" s="26">
        <f t="shared" si="2"/>
        <v>268.3643092105263</v>
      </c>
    </row>
    <row r="30" spans="2:10" ht="16.5" thickBot="1">
      <c r="B30">
        <v>1975</v>
      </c>
      <c r="C30" s="10">
        <v>36</v>
      </c>
      <c r="D30" s="10">
        <v>36</v>
      </c>
      <c r="E30" s="10"/>
      <c r="F30" s="1">
        <v>4095709.570957096</v>
      </c>
      <c r="G30" s="13">
        <f t="shared" si="0"/>
        <v>8.789685737308622</v>
      </c>
      <c r="H30" s="22">
        <v>1110</v>
      </c>
      <c r="I30" s="26">
        <f t="shared" si="1"/>
        <v>30.833333333333332</v>
      </c>
      <c r="J30" s="26">
        <f t="shared" si="2"/>
        <v>271.0153102336825</v>
      </c>
    </row>
    <row r="31" spans="2:10" ht="16.5" thickBot="1">
      <c r="B31">
        <v>1976</v>
      </c>
      <c r="C31" s="10">
        <v>34</v>
      </c>
      <c r="D31" s="10">
        <v>34</v>
      </c>
      <c r="E31" s="10"/>
      <c r="F31" s="1">
        <v>4160493.827160494</v>
      </c>
      <c r="G31" s="13">
        <f t="shared" si="0"/>
        <v>8.172106824925816</v>
      </c>
      <c r="H31" s="23">
        <v>1125</v>
      </c>
      <c r="I31" s="26">
        <f t="shared" si="1"/>
        <v>33.088235294117645</v>
      </c>
      <c r="J31" s="26">
        <f t="shared" si="2"/>
        <v>270.4005934718101</v>
      </c>
    </row>
    <row r="32" spans="2:10" ht="16.5" thickBot="1">
      <c r="B32">
        <v>1977</v>
      </c>
      <c r="C32" s="10">
        <v>36</v>
      </c>
      <c r="D32" s="10">
        <v>36</v>
      </c>
      <c r="E32" s="10"/>
      <c r="F32" s="1">
        <v>4231746.031746032</v>
      </c>
      <c r="G32" s="13">
        <f t="shared" si="0"/>
        <v>8.507126781695424</v>
      </c>
      <c r="H32" s="23">
        <v>1142</v>
      </c>
      <c r="I32" s="26">
        <f t="shared" si="1"/>
        <v>31.72222222222222</v>
      </c>
      <c r="J32" s="26">
        <f t="shared" si="2"/>
        <v>269.8649662415604</v>
      </c>
    </row>
    <row r="33" spans="2:10" ht="13.5" thickBot="1">
      <c r="B33">
        <v>1978</v>
      </c>
      <c r="C33" s="10">
        <v>37</v>
      </c>
      <c r="D33" s="10">
        <v>37</v>
      </c>
      <c r="E33" s="10"/>
      <c r="F33" s="1">
        <v>4301775.147928994</v>
      </c>
      <c r="G33" s="13">
        <f t="shared" si="0"/>
        <v>8.601100412654745</v>
      </c>
      <c r="H33" s="23">
        <v>1177</v>
      </c>
      <c r="I33" s="26">
        <f t="shared" si="1"/>
        <v>31.81081081081081</v>
      </c>
      <c r="J33" s="26">
        <f t="shared" si="2"/>
        <v>273.6079779917469</v>
      </c>
    </row>
    <row r="34" spans="2:10" ht="13.5" thickBot="1">
      <c r="B34">
        <v>1979</v>
      </c>
      <c r="C34" s="10">
        <v>38</v>
      </c>
      <c r="D34" s="10">
        <v>38</v>
      </c>
      <c r="E34" s="10"/>
      <c r="F34" s="1">
        <v>4374613.003095975</v>
      </c>
      <c r="G34" s="13">
        <f t="shared" si="0"/>
        <v>8.686482661004954</v>
      </c>
      <c r="H34" s="23">
        <v>1210</v>
      </c>
      <c r="I34" s="26">
        <f t="shared" si="1"/>
        <v>31.842105263157894</v>
      </c>
      <c r="J34" s="26">
        <f t="shared" si="2"/>
        <v>276.59589525831564</v>
      </c>
    </row>
    <row r="35" spans="2:10" ht="13.5" thickBot="1">
      <c r="B35">
        <v>1980</v>
      </c>
      <c r="C35" s="10">
        <v>37</v>
      </c>
      <c r="D35" s="10">
        <v>37</v>
      </c>
      <c r="E35" s="10"/>
      <c r="F35" s="1">
        <v>4445141.065830721</v>
      </c>
      <c r="G35" s="13">
        <f t="shared" si="0"/>
        <v>8.323695345557123</v>
      </c>
      <c r="H35" s="23">
        <v>1218</v>
      </c>
      <c r="I35" s="26">
        <f t="shared" si="1"/>
        <v>32.91891891891892</v>
      </c>
      <c r="J35" s="26">
        <f t="shared" si="2"/>
        <v>274.0070521861777</v>
      </c>
    </row>
    <row r="36" spans="2:10" ht="13.5" thickBot="1">
      <c r="B36">
        <v>1981</v>
      </c>
      <c r="C36" s="10">
        <v>38</v>
      </c>
      <c r="D36" s="10">
        <v>38</v>
      </c>
      <c r="E36" s="10"/>
      <c r="F36" s="1">
        <v>4533333.333333333</v>
      </c>
      <c r="G36" s="13">
        <f t="shared" si="0"/>
        <v>8.382352941176471</v>
      </c>
      <c r="H36" s="23">
        <v>1247</v>
      </c>
      <c r="I36" s="26">
        <f t="shared" si="1"/>
        <v>32.81578947368421</v>
      </c>
      <c r="J36" s="26">
        <f t="shared" si="2"/>
        <v>275.07352941176475</v>
      </c>
    </row>
    <row r="37" spans="2:10" ht="13.5" thickBot="1">
      <c r="B37">
        <v>1982</v>
      </c>
      <c r="C37" s="10">
        <v>40</v>
      </c>
      <c r="D37" s="10">
        <v>40</v>
      </c>
      <c r="E37" s="10"/>
      <c r="F37" s="1">
        <v>4605341.246290801</v>
      </c>
      <c r="G37" s="13">
        <f t="shared" si="0"/>
        <v>8.685567010309278</v>
      </c>
      <c r="H37" s="23">
        <v>1321</v>
      </c>
      <c r="I37" s="26">
        <f t="shared" si="1"/>
        <v>33.025</v>
      </c>
      <c r="J37" s="26">
        <f t="shared" si="2"/>
        <v>286.8408505154639</v>
      </c>
    </row>
    <row r="38" spans="2:10" ht="13.5" thickBot="1">
      <c r="B38">
        <v>1983</v>
      </c>
      <c r="C38" s="10">
        <v>40</v>
      </c>
      <c r="D38" s="10">
        <v>40</v>
      </c>
      <c r="E38" s="10"/>
      <c r="F38" s="1">
        <v>4692063.492063492</v>
      </c>
      <c r="G38" s="13">
        <f t="shared" si="0"/>
        <v>8.525033829499325</v>
      </c>
      <c r="H38" s="24">
        <v>1357</v>
      </c>
      <c r="I38" s="26">
        <f t="shared" si="1"/>
        <v>33.925</v>
      </c>
      <c r="J38" s="26">
        <f t="shared" si="2"/>
        <v>289.21177266576456</v>
      </c>
    </row>
    <row r="39" spans="2:10" ht="13.5" thickBot="1">
      <c r="B39">
        <v>1984</v>
      </c>
      <c r="C39" s="10">
        <f aca="true" t="shared" si="4" ref="C39:C46">SUM(D39:E39)</f>
        <v>41</v>
      </c>
      <c r="D39" s="10">
        <v>41</v>
      </c>
      <c r="E39" s="10"/>
      <c r="F39" s="1">
        <v>4771929.824561403</v>
      </c>
      <c r="G39" s="13">
        <f t="shared" si="0"/>
        <v>8.591911764705882</v>
      </c>
      <c r="H39" s="23">
        <v>1383</v>
      </c>
      <c r="I39" s="26">
        <f t="shared" si="1"/>
        <v>33.73170731707317</v>
      </c>
      <c r="J39" s="26">
        <f t="shared" si="2"/>
        <v>289.81985294117646</v>
      </c>
    </row>
    <row r="40" spans="2:10" ht="13.5" thickBot="1">
      <c r="B40">
        <v>1985</v>
      </c>
      <c r="C40" s="10">
        <f t="shared" si="4"/>
        <v>41</v>
      </c>
      <c r="D40" s="10">
        <v>41</v>
      </c>
      <c r="E40" s="10"/>
      <c r="F40" s="1">
        <v>4854227.405247813</v>
      </c>
      <c r="G40" s="13">
        <f t="shared" si="0"/>
        <v>8.446246246246247</v>
      </c>
      <c r="H40" s="23">
        <v>1303</v>
      </c>
      <c r="I40" s="26">
        <f t="shared" si="1"/>
        <v>31.78048780487805</v>
      </c>
      <c r="J40" s="26">
        <f t="shared" si="2"/>
        <v>268.4258258258258</v>
      </c>
    </row>
    <row r="41" spans="2:10" ht="13.5" thickBot="1">
      <c r="B41">
        <v>1986</v>
      </c>
      <c r="C41" s="10">
        <f t="shared" si="4"/>
        <v>43</v>
      </c>
      <c r="D41" s="10">
        <v>43</v>
      </c>
      <c r="E41" s="10"/>
      <c r="F41" s="1">
        <v>4935294.117647059</v>
      </c>
      <c r="G41" s="13">
        <f t="shared" si="0"/>
        <v>8.712753277711561</v>
      </c>
      <c r="H41" s="23">
        <v>1294</v>
      </c>
      <c r="I41" s="26">
        <f t="shared" si="1"/>
        <v>30.093023255813954</v>
      </c>
      <c r="J41" s="26">
        <f t="shared" si="2"/>
        <v>262.19308700834324</v>
      </c>
    </row>
    <row r="42" spans="2:10" ht="13.5" thickBot="1">
      <c r="B42">
        <v>1987</v>
      </c>
      <c r="C42" s="10">
        <f t="shared" si="4"/>
        <v>44</v>
      </c>
      <c r="D42" s="10">
        <v>44</v>
      </c>
      <c r="E42" s="10"/>
      <c r="F42" s="1">
        <v>5024844.720496895</v>
      </c>
      <c r="G42" s="13">
        <f t="shared" si="0"/>
        <v>8.756489493201482</v>
      </c>
      <c r="H42" s="23">
        <v>1286</v>
      </c>
      <c r="I42" s="26">
        <f t="shared" si="1"/>
        <v>29.227272727272727</v>
      </c>
      <c r="J42" s="26">
        <f t="shared" si="2"/>
        <v>255.92830655129788</v>
      </c>
    </row>
    <row r="43" spans="2:10" ht="13.5" thickBot="1">
      <c r="B43">
        <v>1988</v>
      </c>
      <c r="C43" s="10">
        <f t="shared" si="4"/>
        <v>45</v>
      </c>
      <c r="D43" s="10">
        <v>45</v>
      </c>
      <c r="E43" s="10"/>
      <c r="F43" s="1">
        <v>5114379.08496732</v>
      </c>
      <c r="G43" s="13">
        <f t="shared" si="0"/>
        <v>8.798722044728436</v>
      </c>
      <c r="H43" s="23">
        <v>1288</v>
      </c>
      <c r="I43" s="26">
        <f t="shared" si="1"/>
        <v>28.622222222222224</v>
      </c>
      <c r="J43" s="26">
        <f t="shared" si="2"/>
        <v>251.83897763578278</v>
      </c>
    </row>
    <row r="44" spans="2:10" ht="13.5" thickBot="1">
      <c r="B44">
        <v>1989</v>
      </c>
      <c r="C44" s="10">
        <f t="shared" si="4"/>
        <v>43</v>
      </c>
      <c r="D44" s="10">
        <v>43</v>
      </c>
      <c r="E44" s="10"/>
      <c r="F44" s="1">
        <v>5198776.758409786</v>
      </c>
      <c r="G44" s="13">
        <f t="shared" si="0"/>
        <v>8.271176470588236</v>
      </c>
      <c r="H44" s="23">
        <v>1269</v>
      </c>
      <c r="I44" s="26">
        <f t="shared" si="1"/>
        <v>29.511627906976745</v>
      </c>
      <c r="J44" s="26">
        <f t="shared" si="2"/>
        <v>244.09588235294117</v>
      </c>
    </row>
    <row r="45" spans="2:10" ht="13.5" thickBot="1">
      <c r="B45">
        <v>1990</v>
      </c>
      <c r="C45" s="10">
        <f t="shared" si="4"/>
        <v>50</v>
      </c>
      <c r="D45" s="10">
        <v>50</v>
      </c>
      <c r="E45" s="10"/>
      <c r="F45" s="1">
        <v>5278931.750741839</v>
      </c>
      <c r="G45" s="13">
        <f t="shared" si="0"/>
        <v>9.471613265879709</v>
      </c>
      <c r="H45" s="23">
        <v>1217</v>
      </c>
      <c r="I45" s="26">
        <f t="shared" si="1"/>
        <v>24.34</v>
      </c>
      <c r="J45" s="26">
        <f t="shared" si="2"/>
        <v>230.5390668915121</v>
      </c>
    </row>
    <row r="46" spans="2:10" ht="13.5" thickBot="1">
      <c r="B46">
        <v>1991</v>
      </c>
      <c r="C46" s="10">
        <f t="shared" si="4"/>
        <v>54</v>
      </c>
      <c r="D46" s="10">
        <v>54</v>
      </c>
      <c r="E46" s="10"/>
      <c r="F46" s="1">
        <v>5365625</v>
      </c>
      <c r="G46" s="13">
        <f t="shared" si="0"/>
        <v>10.064065230052417</v>
      </c>
      <c r="H46" s="23">
        <v>1154</v>
      </c>
      <c r="I46" s="26">
        <f t="shared" si="1"/>
        <v>21.37037037037037</v>
      </c>
      <c r="J46" s="26">
        <f t="shared" si="2"/>
        <v>215.07280139778683</v>
      </c>
    </row>
    <row r="47" spans="2:10" s="14" customFormat="1" ht="13.5" thickBot="1">
      <c r="B47" s="14">
        <v>1992</v>
      </c>
      <c r="C47" s="10">
        <f>SUM(D47:E47)</f>
        <v>55</v>
      </c>
      <c r="D47" s="10">
        <v>55</v>
      </c>
      <c r="E47" s="10"/>
      <c r="F47" s="1">
        <v>5448484.848484849</v>
      </c>
      <c r="G47" s="13">
        <f t="shared" si="0"/>
        <v>10.094549499443827</v>
      </c>
      <c r="H47" s="23">
        <v>989</v>
      </c>
      <c r="I47" s="26">
        <f t="shared" si="1"/>
        <v>17.98181818181818</v>
      </c>
      <c r="J47" s="26">
        <f t="shared" si="2"/>
        <v>181.51835372636262</v>
      </c>
    </row>
    <row r="48" spans="2:9" s="14" customFormat="1" ht="0.75" customHeight="1">
      <c r="B48" s="14">
        <v>1993</v>
      </c>
      <c r="C48" s="15">
        <v>62</v>
      </c>
      <c r="D48" s="15">
        <v>48</v>
      </c>
      <c r="E48" s="15">
        <f>C48-D48</f>
        <v>14</v>
      </c>
      <c r="F48" s="16">
        <v>5535256.41025641</v>
      </c>
      <c r="G48" s="17">
        <f t="shared" si="0"/>
        <v>11.20092646207296</v>
      </c>
      <c r="H48" s="25">
        <v>848</v>
      </c>
      <c r="I48" s="25"/>
    </row>
    <row r="49" spans="2:9" s="14" customFormat="1" ht="0.75" customHeight="1">
      <c r="B49" s="14">
        <v>1994</v>
      </c>
      <c r="C49" s="18">
        <v>59</v>
      </c>
      <c r="D49" s="18">
        <v>44</v>
      </c>
      <c r="E49" s="18">
        <f aca="true" t="shared" si="5" ref="E49:E60">C49-D49</f>
        <v>15</v>
      </c>
      <c r="F49" s="19">
        <v>5605678.233438486</v>
      </c>
      <c r="G49" s="20">
        <f t="shared" si="0"/>
        <v>10.525042205965109</v>
      </c>
      <c r="H49" s="25">
        <v>826</v>
      </c>
      <c r="I49" s="25"/>
    </row>
    <row r="50" spans="2:9" s="14" customFormat="1" ht="0.75" customHeight="1">
      <c r="B50" s="14">
        <v>1995</v>
      </c>
      <c r="C50" s="18">
        <v>48</v>
      </c>
      <c r="D50" s="18">
        <v>34</v>
      </c>
      <c r="E50" s="18">
        <f t="shared" si="5"/>
        <v>14</v>
      </c>
      <c r="F50" s="19">
        <v>5697674.4186046515</v>
      </c>
      <c r="G50" s="20">
        <f t="shared" si="0"/>
        <v>8.424489795918367</v>
      </c>
      <c r="H50" s="25">
        <v>829</v>
      </c>
      <c r="I50" s="25"/>
    </row>
    <row r="51" spans="2:9" s="14" customFormat="1" ht="0.75" customHeight="1">
      <c r="B51" s="14">
        <v>1996</v>
      </c>
      <c r="C51" s="18">
        <v>49</v>
      </c>
      <c r="D51" s="18">
        <v>30</v>
      </c>
      <c r="E51" s="18">
        <f t="shared" si="5"/>
        <v>19</v>
      </c>
      <c r="F51" s="19">
        <v>5776073.619631901</v>
      </c>
      <c r="G51" s="20">
        <f t="shared" si="0"/>
        <v>8.483271375464684</v>
      </c>
      <c r="H51" s="25">
        <v>811</v>
      </c>
      <c r="I51" s="25"/>
    </row>
    <row r="52" spans="2:9" s="14" customFormat="1" ht="0.75" customHeight="1">
      <c r="B52" s="14">
        <v>1997</v>
      </c>
      <c r="C52" s="18">
        <v>47</v>
      </c>
      <c r="D52" s="18">
        <v>29</v>
      </c>
      <c r="E52" s="18">
        <f t="shared" si="5"/>
        <v>18</v>
      </c>
      <c r="F52" s="19">
        <v>5855384.615384615</v>
      </c>
      <c r="G52" s="20">
        <f t="shared" si="0"/>
        <v>8.02679978980557</v>
      </c>
      <c r="H52" s="25">
        <v>813</v>
      </c>
      <c r="I52" s="25"/>
    </row>
    <row r="53" spans="2:9" s="14" customFormat="1" ht="0.75" customHeight="1">
      <c r="B53" s="14">
        <v>1998</v>
      </c>
      <c r="C53" s="18">
        <v>49</v>
      </c>
      <c r="D53" s="18">
        <v>33</v>
      </c>
      <c r="E53" s="18">
        <f t="shared" si="5"/>
        <v>16</v>
      </c>
      <c r="F53" s="19">
        <v>5927899.686520376</v>
      </c>
      <c r="G53" s="20">
        <f t="shared" si="0"/>
        <v>8.265996827075622</v>
      </c>
      <c r="H53" s="25">
        <v>804</v>
      </c>
      <c r="I53" s="25"/>
    </row>
    <row r="54" spans="2:9" s="14" customFormat="1" ht="0.75" customHeight="1">
      <c r="B54" s="14">
        <v>1999</v>
      </c>
      <c r="C54" s="18">
        <v>48</v>
      </c>
      <c r="D54" s="18">
        <v>35</v>
      </c>
      <c r="E54" s="18">
        <f t="shared" si="5"/>
        <v>13</v>
      </c>
      <c r="F54" s="19">
        <v>6012779.552715655</v>
      </c>
      <c r="G54" s="20">
        <f t="shared" si="0"/>
        <v>7.982996811902231</v>
      </c>
      <c r="H54" s="25">
        <v>812</v>
      </c>
      <c r="I54" s="25"/>
    </row>
    <row r="55" spans="2:9" s="14" customFormat="1" ht="0.75" customHeight="1">
      <c r="B55" s="14">
        <v>2000</v>
      </c>
      <c r="C55" s="18">
        <v>47</v>
      </c>
      <c r="D55" s="18">
        <v>35</v>
      </c>
      <c r="E55" s="18">
        <f t="shared" si="5"/>
        <v>12</v>
      </c>
      <c r="F55" s="19">
        <v>6081699.346405229</v>
      </c>
      <c r="G55" s="20">
        <f t="shared" si="0"/>
        <v>7.728103170338528</v>
      </c>
      <c r="H55" s="25">
        <v>847</v>
      </c>
      <c r="I55" s="25"/>
    </row>
    <row r="56" spans="2:9" s="14" customFormat="1" ht="0.75" customHeight="1">
      <c r="B56" s="14">
        <v>2001</v>
      </c>
      <c r="C56" s="18">
        <v>48</v>
      </c>
      <c r="D56" s="18">
        <v>31</v>
      </c>
      <c r="E56" s="18">
        <f t="shared" si="5"/>
        <v>17</v>
      </c>
      <c r="F56" s="19">
        <v>6158064.516129033</v>
      </c>
      <c r="G56" s="20">
        <f t="shared" si="0"/>
        <v>7.794656888423258</v>
      </c>
      <c r="H56" s="25">
        <v>860</v>
      </c>
      <c r="I56" s="25"/>
    </row>
    <row r="57" spans="2:9" s="14" customFormat="1" ht="0.75" customHeight="1">
      <c r="B57" s="14">
        <v>2002</v>
      </c>
      <c r="C57" s="18">
        <v>47</v>
      </c>
      <c r="D57" s="18">
        <v>29</v>
      </c>
      <c r="E57" s="18">
        <f t="shared" si="5"/>
        <v>18</v>
      </c>
      <c r="F57" s="19">
        <v>6228956.228956229</v>
      </c>
      <c r="G57" s="20">
        <f t="shared" si="0"/>
        <v>7.545405405405405</v>
      </c>
      <c r="H57" s="25">
        <v>908</v>
      </c>
      <c r="I57" s="25"/>
    </row>
    <row r="58" spans="2:9" s="14" customFormat="1" ht="0.75" customHeight="1">
      <c r="B58" s="14">
        <v>2003</v>
      </c>
      <c r="C58" s="18">
        <v>43</v>
      </c>
      <c r="D58" s="18">
        <v>27</v>
      </c>
      <c r="E58" s="18">
        <f t="shared" si="5"/>
        <v>16</v>
      </c>
      <c r="F58" s="19">
        <v>6303333.333333333</v>
      </c>
      <c r="G58" s="20">
        <f t="shared" si="0"/>
        <v>6.821787414066632</v>
      </c>
      <c r="H58" s="25">
        <v>974</v>
      </c>
      <c r="I58" s="25"/>
    </row>
    <row r="59" spans="2:9" s="14" customFormat="1" ht="0.75" customHeight="1">
      <c r="B59" s="14">
        <v>2004</v>
      </c>
      <c r="C59" s="18">
        <v>42</v>
      </c>
      <c r="D59" s="18">
        <v>27</v>
      </c>
      <c r="E59" s="18">
        <f t="shared" si="5"/>
        <v>15</v>
      </c>
      <c r="F59" s="19">
        <v>6376543.209876543</v>
      </c>
      <c r="G59" s="20">
        <f t="shared" si="0"/>
        <v>6.586640851887706</v>
      </c>
      <c r="H59" s="25">
        <v>1044</v>
      </c>
      <c r="I59" s="25"/>
    </row>
    <row r="60" spans="2:7" s="14" customFormat="1" ht="0.75" customHeight="1">
      <c r="B60" s="14">
        <v>2005</v>
      </c>
      <c r="C60" s="21">
        <v>39</v>
      </c>
      <c r="D60" s="21">
        <v>28</v>
      </c>
      <c r="E60" s="18">
        <f t="shared" si="5"/>
        <v>11</v>
      </c>
      <c r="F60" s="19">
        <v>6458333.333333333</v>
      </c>
      <c r="G60" s="20">
        <f t="shared" si="0"/>
        <v>6.038709677419355</v>
      </c>
    </row>
    <row r="61" s="14" customFormat="1" ht="0.75" customHeight="1">
      <c r="B61" s="14">
        <v>2006</v>
      </c>
    </row>
    <row r="62" s="14" customFormat="1" ht="0.75" customHeight="1">
      <c r="B62" s="14">
        <v>2007</v>
      </c>
    </row>
    <row r="63" s="14" customFormat="1" ht="0.75" customHeight="1">
      <c r="B63" s="14">
        <v>2008</v>
      </c>
    </row>
    <row r="64" s="14" customFormat="1" ht="0.75" customHeight="1">
      <c r="B64" s="14">
        <v>2009</v>
      </c>
    </row>
    <row r="65" s="14" customFormat="1" ht="0.75" customHeight="1">
      <c r="B65" s="14">
        <v>2010</v>
      </c>
    </row>
    <row r="66" s="14" customFormat="1" ht="0.75" customHeight="1">
      <c r="B66" s="14">
        <v>2011</v>
      </c>
    </row>
    <row r="67" s="14" customFormat="1" ht="0.75" customHeight="1">
      <c r="B67" s="14">
        <v>2012</v>
      </c>
    </row>
    <row r="68" s="14" customFormat="1" ht="0.75" customHeight="1">
      <c r="B68" s="14">
        <v>2013</v>
      </c>
    </row>
    <row r="69" ht="0.75" customHeight="1">
      <c r="B69">
        <v>2014</v>
      </c>
    </row>
    <row r="70" ht="0.75" customHeight="1">
      <c r="B70">
        <v>2015</v>
      </c>
    </row>
    <row r="71" ht="0.75" customHeight="1">
      <c r="B71">
        <v>2016</v>
      </c>
    </row>
    <row r="72" ht="0.75" customHeight="1">
      <c r="B72">
        <v>2017</v>
      </c>
    </row>
    <row r="73" ht="0.75" customHeight="1">
      <c r="B73">
        <v>2018</v>
      </c>
    </row>
    <row r="74" ht="0.75" customHeight="1">
      <c r="B74">
        <v>2019</v>
      </c>
    </row>
    <row r="75" ht="0.75" customHeight="1">
      <c r="B75">
        <v>2020</v>
      </c>
    </row>
  </sheetData>
  <mergeCells count="1">
    <mergeCell ref="C2:F2"/>
  </mergeCells>
  <printOptions/>
  <pageMargins left="0.3" right="0.3" top="0.7" bottom="0.7" header="0.5" footer="0.5"/>
  <pageSetup orientation="landscape" paperSize="9" scale="70"/>
  <headerFooter alignWithMargins="0">
    <oddHeader>&amp;L&amp;"Lucida Grande,Regular"&amp;10PLB&amp;CWarsAndArmedConflicts.xls&amp;R&amp;D, &amp;T</oddHeader>
    <oddFooter>&amp;L&amp;C- &amp;P -&amp;R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2007-04-22T01:53:22Z</cp:lastPrinted>
  <dcterms:created xsi:type="dcterms:W3CDTF">2007-04-21T20:15:47Z</dcterms:created>
  <cp:category/>
  <cp:version/>
  <cp:contentType/>
  <cp:contentStatus/>
</cp:coreProperties>
</file>