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9740" windowHeight="12560" tabRatio="4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<sst xmlns="http://schemas.openxmlformats.org/spreadsheetml/2006/main" count="92" uniqueCount="73">
  <si>
    <t>Tier 1 Ratio</t>
  </si>
  <si>
    <t>Total Capital</t>
  </si>
  <si>
    <t>Total Reserve Ratio</t>
  </si>
  <si>
    <t>Interest Income</t>
  </si>
  <si>
    <t>Amount</t>
  </si>
  <si>
    <t>Interest Expense</t>
  </si>
  <si>
    <t>Net Interest Income</t>
  </si>
  <si>
    <t>Income</t>
  </si>
  <si>
    <t>Expense</t>
  </si>
  <si>
    <t>Net Income</t>
  </si>
  <si>
    <t>Provision for Loan Losses</t>
  </si>
  <si>
    <t>Noninterest Income</t>
  </si>
  <si>
    <t>Noninterest Expense</t>
  </si>
  <si>
    <t>Pre-Tax Income</t>
  </si>
  <si>
    <t>Taxes at</t>
  </si>
  <si>
    <t>C.</t>
  </si>
  <si>
    <t>Profitability Measures</t>
  </si>
  <si>
    <t>Return on Equity (ROE)</t>
  </si>
  <si>
    <t>Equity Capital</t>
  </si>
  <si>
    <t>ROE:</t>
  </si>
  <si>
    <t>Return on Assets (ROA)</t>
  </si>
  <si>
    <t>ROA</t>
  </si>
  <si>
    <t>Economic Value Added (EVA)</t>
  </si>
  <si>
    <t>Net charge write-offs</t>
  </si>
  <si>
    <t>Cash taxes paid</t>
  </si>
  <si>
    <t>Tier 1 Equity Capital</t>
  </si>
  <si>
    <t>NOPAT:</t>
  </si>
  <si>
    <t>Net Operating Profit After Taxes (NOPAT)</t>
  </si>
  <si>
    <t>(by assumption)</t>
  </si>
  <si>
    <t>NOPAT</t>
  </si>
  <si>
    <t>Capital charge (OCC)</t>
  </si>
  <si>
    <t>Opportunity Cost of Capital (OCC)</t>
  </si>
  <si>
    <t>Allocated Risk Capital (ARC)</t>
  </si>
  <si>
    <t>EVA:</t>
  </si>
  <si>
    <t>Measuring Economic Value Added (EVA)</t>
  </si>
  <si>
    <t xml:space="preserve">     Economic Value Added measures performance by comparing an institution's net operating profit </t>
  </si>
  <si>
    <t>after taxes (NOPAT) with a capital charge, or opportunity cost.  The capital charge is the required</t>
  </si>
  <si>
    <t xml:space="preserve">     Market Value Added (MVA) represents the increase in market value over the historical amount</t>
  </si>
  <si>
    <t>return to stockholders based on a specific allocated risk capital amount.</t>
  </si>
  <si>
    <t>of capital invested.  It is equivalent to the gross profit level of the firm. To measure these variables</t>
  </si>
  <si>
    <t xml:space="preserve">one needs an accurate measure of the cost of capital.  </t>
  </si>
  <si>
    <t xml:space="preserve">     Capital derives from several sources.  It includes funds derived from new stockholder equity </t>
  </si>
  <si>
    <t>issued, deferred (net) tax credits, non-recurring items such as restructuring charges, and</t>
  </si>
  <si>
    <t>unamortizede securities gains.  The corresponding NOPAT thus differs from standard GAAP</t>
  </si>
  <si>
    <t>measures of the cost of capital in that it reflects the weighted average cost of capital from all sources.</t>
  </si>
  <si>
    <t>EVA Example</t>
  </si>
  <si>
    <t xml:space="preserve">A. </t>
  </si>
  <si>
    <t>Balance Sheet</t>
  </si>
  <si>
    <t>Assets</t>
  </si>
  <si>
    <t>$Millions</t>
  </si>
  <si>
    <t>Rate</t>
  </si>
  <si>
    <t>Liabilities and Equity</t>
  </si>
  <si>
    <t>Cash</t>
  </si>
  <si>
    <t>Securities</t>
  </si>
  <si>
    <t>Commercial Loans</t>
  </si>
  <si>
    <t>Credit Card Loans</t>
  </si>
  <si>
    <t>Other Assets</t>
  </si>
  <si>
    <t>Total Assets</t>
  </si>
  <si>
    <t xml:space="preserve"> -Loss Reserve</t>
  </si>
  <si>
    <t>Demand Deposits</t>
  </si>
  <si>
    <t>MMDAs</t>
  </si>
  <si>
    <t>CDs</t>
  </si>
  <si>
    <t>Small Time Deposits</t>
  </si>
  <si>
    <t>Deferred Tax Credits</t>
  </si>
  <si>
    <t>Equity</t>
  </si>
  <si>
    <t>Risk-weighted Assets:</t>
  </si>
  <si>
    <t>Total Liability &amp; Equity</t>
  </si>
  <si>
    <t>Asset</t>
  </si>
  <si>
    <t>Weight</t>
  </si>
  <si>
    <t>Value</t>
  </si>
  <si>
    <t>Total</t>
  </si>
  <si>
    <t>B.</t>
  </si>
  <si>
    <t>Income Statement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</si>
</sst>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=\(&quot;$&quot;#,##0.00\)\÷"/>
    <numFmt numFmtId="166" formatCode="\=\(&quot;$&quot;#,##0.00\)\ \-"/>
    <numFmt numFmtId="167" formatCode="\(0.00%\)\X"/>
    <numFmt numFmtId="168" formatCode="0.\ "/>
  </numFmts>
  <fonts count="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b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4" fontId="6" fillId="0" borderId="1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10" fontId="4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64" fontId="4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0" fontId="4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0" fontId="6" fillId="0" borderId="7" xfId="0" applyFont="1" applyBorder="1" applyAlignment="1">
      <alignment horizontal="right"/>
    </xf>
    <xf numFmtId="10" fontId="6" fillId="0" borderId="2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0" fontId="4" fillId="0" borderId="24" xfId="0" applyFont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0" fontId="6" fillId="0" borderId="14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10" fontId="4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right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64"/>
  <sheetViews>
    <sheetView tabSelected="1" workbookViewId="0" topLeftCell="A1">
      <selection activeCell="O55" sqref="O55"/>
    </sheetView>
  </sheetViews>
  <sheetFormatPr defaultColWidth="11.421875" defaultRowHeight="12"/>
  <cols>
    <col min="1" max="1" width="4.57421875" style="1" customWidth="1"/>
    <col min="2" max="2" width="4.421875" style="1" customWidth="1"/>
    <col min="3" max="3" width="11.140625" style="1" bestFit="1" customWidth="1"/>
    <col min="4" max="4" width="12.421875" style="1" bestFit="1" customWidth="1"/>
    <col min="5" max="5" width="14.140625" style="1" bestFit="1" customWidth="1"/>
    <col min="6" max="6" width="13.421875" style="1" customWidth="1"/>
    <col min="7" max="7" width="13.00390625" style="1" bestFit="1" customWidth="1"/>
    <col min="8" max="8" width="16.00390625" style="1" customWidth="1"/>
    <col min="9" max="9" width="15.8515625" style="1" customWidth="1"/>
    <col min="10" max="10" width="14.8515625" style="1" bestFit="1" customWidth="1"/>
    <col min="11" max="11" width="12.421875" style="1" customWidth="1"/>
    <col min="12" max="12" width="12.421875" style="1" bestFit="1" customWidth="1"/>
    <col min="13" max="16384" width="11.00390625" style="1" customWidth="1"/>
  </cols>
  <sheetData>
    <row r="1" ht="15" thickBot="1"/>
    <row r="2" spans="5:10" ht="15" thickBot="1">
      <c r="E2" s="2"/>
      <c r="F2" s="3"/>
      <c r="G2" s="4" t="s">
        <v>34</v>
      </c>
      <c r="H2" s="3"/>
      <c r="I2" s="3"/>
      <c r="J2" s="71"/>
    </row>
    <row r="4" ht="13.5">
      <c r="C4" s="1" t="s">
        <v>35</v>
      </c>
    </row>
    <row r="5" ht="13.5">
      <c r="C5" s="1" t="s">
        <v>36</v>
      </c>
    </row>
    <row r="6" ht="13.5">
      <c r="C6" s="1" t="s">
        <v>38</v>
      </c>
    </row>
    <row r="7" ht="13.5">
      <c r="C7" s="1" t="s">
        <v>37</v>
      </c>
    </row>
    <row r="8" ht="13.5">
      <c r="C8" s="1" t="s">
        <v>39</v>
      </c>
    </row>
    <row r="9" ht="13.5">
      <c r="C9" s="1" t="s">
        <v>40</v>
      </c>
    </row>
    <row r="10" ht="13.5">
      <c r="C10" s="1" t="s">
        <v>41</v>
      </c>
    </row>
    <row r="11" ht="13.5">
      <c r="C11" s="1" t="s">
        <v>42</v>
      </c>
    </row>
    <row r="12" ht="13.5">
      <c r="C12" s="1" t="s">
        <v>43</v>
      </c>
    </row>
    <row r="13" ht="13.5">
      <c r="C13" s="1" t="s">
        <v>44</v>
      </c>
    </row>
    <row r="14" ht="15" thickBot="1"/>
    <row r="15" spans="5:10" ht="15" thickBot="1">
      <c r="E15" s="35"/>
      <c r="F15" s="23"/>
      <c r="G15" s="25" t="s">
        <v>45</v>
      </c>
      <c r="H15" s="23"/>
      <c r="I15" s="23"/>
      <c r="J15" s="10"/>
    </row>
    <row r="16" spans="2:3" ht="15" thickBot="1">
      <c r="B16" s="7" t="s">
        <v>46</v>
      </c>
      <c r="C16" s="8" t="s">
        <v>47</v>
      </c>
    </row>
    <row r="17" spans="3:11" ht="15" thickBot="1">
      <c r="C17" s="22" t="s">
        <v>48</v>
      </c>
      <c r="D17" s="23"/>
      <c r="E17" s="25" t="s">
        <v>49</v>
      </c>
      <c r="F17" s="26" t="s">
        <v>50</v>
      </c>
      <c r="G17" s="24" t="s">
        <v>51</v>
      </c>
      <c r="H17" s="23"/>
      <c r="I17" s="23"/>
      <c r="J17" s="25" t="s">
        <v>49</v>
      </c>
      <c r="K17" s="26" t="s">
        <v>50</v>
      </c>
    </row>
    <row r="18" spans="3:11" ht="13.5">
      <c r="C18" s="10" t="s">
        <v>52</v>
      </c>
      <c r="D18" s="11"/>
      <c r="E18" s="12">
        <v>150</v>
      </c>
      <c r="F18" s="13"/>
      <c r="G18" s="10" t="s">
        <v>59</v>
      </c>
      <c r="H18" s="11"/>
      <c r="I18" s="11"/>
      <c r="J18" s="12">
        <v>800</v>
      </c>
      <c r="K18" s="13"/>
    </row>
    <row r="19" spans="3:11" ht="13.5">
      <c r="C19" s="10" t="s">
        <v>53</v>
      </c>
      <c r="D19" s="11"/>
      <c r="E19" s="12">
        <v>800</v>
      </c>
      <c r="F19" s="13">
        <v>0.065</v>
      </c>
      <c r="G19" s="10" t="s">
        <v>60</v>
      </c>
      <c r="H19" s="11"/>
      <c r="I19" s="11"/>
      <c r="J19" s="12">
        <v>1800</v>
      </c>
      <c r="K19" s="13">
        <v>0.03</v>
      </c>
    </row>
    <row r="20" spans="3:11" ht="13.5">
      <c r="C20" s="10" t="s">
        <v>54</v>
      </c>
      <c r="D20" s="11"/>
      <c r="E20" s="12">
        <v>2000</v>
      </c>
      <c r="F20" s="13">
        <v>0.09</v>
      </c>
      <c r="G20" s="10" t="s">
        <v>61</v>
      </c>
      <c r="H20" s="11"/>
      <c r="I20" s="11"/>
      <c r="J20" s="12">
        <v>1300</v>
      </c>
      <c r="K20" s="13">
        <v>0.055</v>
      </c>
    </row>
    <row r="21" spans="3:11" ht="13.5">
      <c r="C21" s="10" t="s">
        <v>55</v>
      </c>
      <c r="D21" s="11"/>
      <c r="E21" s="12">
        <v>1900</v>
      </c>
      <c r="F21" s="13">
        <v>0.1</v>
      </c>
      <c r="G21" s="10" t="s">
        <v>62</v>
      </c>
      <c r="H21" s="11"/>
      <c r="I21" s="11"/>
      <c r="J21" s="12">
        <v>680</v>
      </c>
      <c r="K21" s="13">
        <v>0.045</v>
      </c>
    </row>
    <row r="22" spans="3:11" ht="13.5">
      <c r="C22" s="10" t="s">
        <v>58</v>
      </c>
      <c r="D22" s="11"/>
      <c r="E22" s="12">
        <v>-100</v>
      </c>
      <c r="F22" s="14"/>
      <c r="G22" s="10" t="s">
        <v>63</v>
      </c>
      <c r="H22" s="11"/>
      <c r="I22" s="11"/>
      <c r="J22" s="12">
        <v>100</v>
      </c>
      <c r="K22" s="14"/>
    </row>
    <row r="23" spans="3:11" ht="13.5">
      <c r="C23" s="10" t="s">
        <v>56</v>
      </c>
      <c r="D23" s="11"/>
      <c r="E23" s="12">
        <v>250</v>
      </c>
      <c r="F23" s="14"/>
      <c r="G23" s="10" t="s">
        <v>64</v>
      </c>
      <c r="H23" s="11"/>
      <c r="I23" s="11"/>
      <c r="J23" s="12">
        <v>320</v>
      </c>
      <c r="K23" s="14"/>
    </row>
    <row r="24" spans="3:11" ht="15" thickBot="1">
      <c r="C24" s="20" t="s">
        <v>57</v>
      </c>
      <c r="D24" s="16"/>
      <c r="E24" s="21">
        <f>SUM(E18:E23)</f>
        <v>5000</v>
      </c>
      <c r="F24" s="18"/>
      <c r="G24" s="20" t="s">
        <v>66</v>
      </c>
      <c r="H24" s="16"/>
      <c r="I24" s="16"/>
      <c r="J24" s="21">
        <f>SUM(J18:J23)</f>
        <v>5000</v>
      </c>
      <c r="K24" s="18"/>
    </row>
    <row r="25" ht="13.5">
      <c r="E25" s="6"/>
    </row>
    <row r="26" ht="15" thickBot="1">
      <c r="C26" s="8" t="s">
        <v>65</v>
      </c>
    </row>
    <row r="27" spans="3:11" ht="13.5">
      <c r="C27" s="37" t="s">
        <v>68</v>
      </c>
      <c r="D27" s="37" t="s">
        <v>67</v>
      </c>
      <c r="E27" s="37" t="s">
        <v>69</v>
      </c>
      <c r="G27" s="46" t="s">
        <v>25</v>
      </c>
      <c r="H27" s="9"/>
      <c r="I27" s="9"/>
      <c r="J27" s="64">
        <v>320</v>
      </c>
      <c r="K27" s="45"/>
    </row>
    <row r="28" spans="3:11" ht="15" thickBot="1">
      <c r="C28" s="28">
        <v>0.5</v>
      </c>
      <c r="D28" s="29">
        <f>E19</f>
        <v>800</v>
      </c>
      <c r="E28" s="29">
        <f>C28*D28</f>
        <v>400</v>
      </c>
      <c r="G28" s="15" t="s">
        <v>1</v>
      </c>
      <c r="H28" s="16"/>
      <c r="I28" s="16"/>
      <c r="J28" s="17">
        <v>420</v>
      </c>
      <c r="K28" s="18"/>
    </row>
    <row r="29" spans="3:5" ht="15" thickBot="1">
      <c r="C29" s="28">
        <v>1</v>
      </c>
      <c r="D29" s="29">
        <f>E20</f>
        <v>2000</v>
      </c>
      <c r="E29" s="29">
        <f>C29*D29</f>
        <v>2000</v>
      </c>
    </row>
    <row r="30" spans="3:11" ht="13.5">
      <c r="C30" s="28">
        <v>1</v>
      </c>
      <c r="D30" s="29">
        <f>E21</f>
        <v>1900</v>
      </c>
      <c r="E30" s="29">
        <f>C30*D30</f>
        <v>1900</v>
      </c>
      <c r="G30" s="46" t="s">
        <v>0</v>
      </c>
      <c r="H30" s="9"/>
      <c r="I30" s="65">
        <f>J27/E32</f>
        <v>0.07032967032967033</v>
      </c>
      <c r="J30" s="66">
        <f>J27</f>
        <v>320</v>
      </c>
      <c r="K30" s="57">
        <f>E32</f>
        <v>4550</v>
      </c>
    </row>
    <row r="31" spans="3:11" ht="15" thickBot="1">
      <c r="C31" s="28">
        <v>1</v>
      </c>
      <c r="D31" s="29">
        <f>E23</f>
        <v>250</v>
      </c>
      <c r="E31" s="29">
        <f>C31*D31</f>
        <v>250</v>
      </c>
      <c r="G31" s="15" t="s">
        <v>2</v>
      </c>
      <c r="H31" s="16"/>
      <c r="I31" s="67">
        <f>J28/E32</f>
        <v>0.09230769230769231</v>
      </c>
      <c r="J31" s="68">
        <f>J28</f>
        <v>420</v>
      </c>
      <c r="K31" s="69">
        <f>E32</f>
        <v>4550</v>
      </c>
    </row>
    <row r="32" spans="3:5" ht="15" thickBot="1">
      <c r="C32" s="32"/>
      <c r="D32" s="33" t="s">
        <v>70</v>
      </c>
      <c r="E32" s="34">
        <f>SUM(E28:E31)</f>
        <v>4550</v>
      </c>
    </row>
    <row r="34" spans="2:3" ht="15" thickBot="1">
      <c r="B34" s="7" t="s">
        <v>71</v>
      </c>
      <c r="C34" s="8" t="s">
        <v>72</v>
      </c>
    </row>
    <row r="35" spans="3:10" ht="15" thickBot="1">
      <c r="C35" s="19" t="s">
        <v>3</v>
      </c>
      <c r="D35" s="76"/>
      <c r="E35" s="80"/>
      <c r="F35" s="19" t="s">
        <v>5</v>
      </c>
      <c r="G35" s="76"/>
      <c r="H35" s="80"/>
      <c r="I35" s="24" t="s">
        <v>6</v>
      </c>
      <c r="J35" s="81"/>
    </row>
    <row r="36" spans="3:10" ht="15" thickBot="1">
      <c r="C36" s="39" t="s">
        <v>50</v>
      </c>
      <c r="D36" s="39" t="s">
        <v>67</v>
      </c>
      <c r="E36" s="27" t="s">
        <v>4</v>
      </c>
      <c r="F36" s="39" t="s">
        <v>50</v>
      </c>
      <c r="G36" s="39" t="s">
        <v>67</v>
      </c>
      <c r="H36" s="39" t="s">
        <v>4</v>
      </c>
      <c r="I36" s="47"/>
      <c r="J36" s="48"/>
    </row>
    <row r="37" spans="3:10" ht="15" thickBot="1">
      <c r="C37" s="40">
        <f>F19</f>
        <v>0.065</v>
      </c>
      <c r="D37" s="31">
        <f>E19</f>
        <v>800</v>
      </c>
      <c r="E37" s="31">
        <f>C37*D37</f>
        <v>52</v>
      </c>
      <c r="F37" s="44">
        <f>K19</f>
        <v>0.03</v>
      </c>
      <c r="G37" s="31">
        <f>J19</f>
        <v>1800</v>
      </c>
      <c r="H37" s="31">
        <f>F37*G37</f>
        <v>54</v>
      </c>
      <c r="I37" s="49"/>
      <c r="J37" s="50"/>
    </row>
    <row r="38" spans="3:10" ht="15" thickBot="1">
      <c r="C38" s="40">
        <f>F20</f>
        <v>0.09</v>
      </c>
      <c r="D38" s="31">
        <f>E20</f>
        <v>2000</v>
      </c>
      <c r="E38" s="31">
        <f>C38*D38</f>
        <v>180</v>
      </c>
      <c r="F38" s="44">
        <f>K20</f>
        <v>0.055</v>
      </c>
      <c r="G38" s="31">
        <f>J20</f>
        <v>1300</v>
      </c>
      <c r="H38" s="31">
        <f>F38*G38</f>
        <v>71.5</v>
      </c>
      <c r="I38" s="51" t="s">
        <v>7</v>
      </c>
      <c r="J38" s="52">
        <f>E40</f>
        <v>422</v>
      </c>
    </row>
    <row r="39" spans="3:10" ht="15" thickBot="1">
      <c r="C39" s="40">
        <f>F21</f>
        <v>0.1</v>
      </c>
      <c r="D39" s="31">
        <f>E21</f>
        <v>1900</v>
      </c>
      <c r="E39" s="31">
        <f>C39*D39</f>
        <v>190</v>
      </c>
      <c r="F39" s="44">
        <f>K21</f>
        <v>0.045</v>
      </c>
      <c r="G39" s="31">
        <f>J21</f>
        <v>680</v>
      </c>
      <c r="H39" s="31">
        <f>F39*G39</f>
        <v>30.599999999999998</v>
      </c>
      <c r="I39" s="51" t="s">
        <v>8</v>
      </c>
      <c r="J39" s="52">
        <f>H40</f>
        <v>156.1</v>
      </c>
    </row>
    <row r="40" spans="3:10" ht="15" thickBot="1">
      <c r="C40" s="30"/>
      <c r="D40" s="33" t="s">
        <v>70</v>
      </c>
      <c r="E40" s="41">
        <f>SUM(E37:E39)</f>
        <v>422</v>
      </c>
      <c r="F40" s="45"/>
      <c r="G40" s="42" t="s">
        <v>70</v>
      </c>
      <c r="H40" s="41">
        <f>SUM(H37:H39)</f>
        <v>156.1</v>
      </c>
      <c r="I40" s="53" t="s">
        <v>9</v>
      </c>
      <c r="J40" s="34">
        <f>J38-J39</f>
        <v>265.9</v>
      </c>
    </row>
    <row r="41" spans="3:10" ht="15" thickBot="1">
      <c r="C41" s="35" t="s">
        <v>10</v>
      </c>
      <c r="D41" s="23"/>
      <c r="E41" s="23"/>
      <c r="F41" s="23"/>
      <c r="G41" s="23"/>
      <c r="H41" s="23"/>
      <c r="I41" s="23"/>
      <c r="J41" s="31">
        <v>-25</v>
      </c>
    </row>
    <row r="42" spans="3:10" ht="15" thickBot="1">
      <c r="C42" s="35" t="s">
        <v>11</v>
      </c>
      <c r="D42" s="23"/>
      <c r="E42" s="23"/>
      <c r="F42" s="23"/>
      <c r="G42" s="23"/>
      <c r="H42" s="23"/>
      <c r="I42" s="23"/>
      <c r="J42" s="31">
        <v>60</v>
      </c>
    </row>
    <row r="43" spans="3:10" ht="15" thickBot="1">
      <c r="C43" s="35" t="s">
        <v>12</v>
      </c>
      <c r="D43" s="23"/>
      <c r="E43" s="23"/>
      <c r="F43" s="23"/>
      <c r="G43" s="23"/>
      <c r="H43" s="23"/>
      <c r="I43" s="23"/>
      <c r="J43" s="31">
        <v>-190</v>
      </c>
    </row>
    <row r="44" spans="3:10" ht="15" thickBot="1">
      <c r="C44" s="35" t="s">
        <v>13</v>
      </c>
      <c r="D44" s="23"/>
      <c r="E44" s="23"/>
      <c r="F44" s="23"/>
      <c r="G44" s="23"/>
      <c r="H44" s="23"/>
      <c r="I44" s="23"/>
      <c r="J44" s="31">
        <f>SUM(J40:J43)</f>
        <v>110.89999999999998</v>
      </c>
    </row>
    <row r="45" spans="3:10" ht="15" thickBot="1">
      <c r="C45" s="35" t="s">
        <v>14</v>
      </c>
      <c r="D45" s="54">
        <v>0.4</v>
      </c>
      <c r="E45" s="23" t="s">
        <v>50</v>
      </c>
      <c r="F45" s="23"/>
      <c r="G45" s="23"/>
      <c r="H45" s="23"/>
      <c r="I45" s="23"/>
      <c r="J45" s="31">
        <f>D45*J44</f>
        <v>44.35999999999999</v>
      </c>
    </row>
    <row r="46" spans="3:10" ht="15" thickBot="1">
      <c r="C46" s="24" t="s">
        <v>9</v>
      </c>
      <c r="D46" s="23"/>
      <c r="E46" s="23"/>
      <c r="F46" s="23"/>
      <c r="G46" s="23"/>
      <c r="H46" s="23"/>
      <c r="I46" s="23"/>
      <c r="J46" s="34">
        <f>J44-J45</f>
        <v>66.53999999999999</v>
      </c>
    </row>
    <row r="48" spans="2:3" ht="15" thickBot="1">
      <c r="B48" s="8" t="s">
        <v>15</v>
      </c>
      <c r="C48" s="8" t="s">
        <v>16</v>
      </c>
    </row>
    <row r="49" spans="2:10" ht="15" thickBot="1">
      <c r="B49" s="84">
        <v>1</v>
      </c>
      <c r="C49" s="24" t="s">
        <v>17</v>
      </c>
      <c r="D49" s="23"/>
      <c r="E49" s="36"/>
      <c r="H49" s="35"/>
      <c r="I49" s="82" t="s">
        <v>23</v>
      </c>
      <c r="J49" s="43">
        <v>22</v>
      </c>
    </row>
    <row r="50" spans="2:10" ht="15" thickBot="1">
      <c r="B50" s="84"/>
      <c r="C50" s="46"/>
      <c r="D50" s="56" t="s">
        <v>9</v>
      </c>
      <c r="E50" s="61">
        <f>J46</f>
        <v>66.53999999999999</v>
      </c>
      <c r="H50" s="35"/>
      <c r="I50" s="82" t="s">
        <v>24</v>
      </c>
      <c r="J50" s="43">
        <v>39</v>
      </c>
    </row>
    <row r="51" spans="2:10" ht="15" thickBot="1">
      <c r="B51" s="84"/>
      <c r="C51" s="10"/>
      <c r="D51" s="58" t="s">
        <v>18</v>
      </c>
      <c r="E51" s="29">
        <f>J27</f>
        <v>320</v>
      </c>
      <c r="H51" s="35"/>
      <c r="I51" s="82" t="s">
        <v>30</v>
      </c>
      <c r="J51" s="44">
        <v>0.12</v>
      </c>
    </row>
    <row r="52" spans="2:11" ht="15" thickBot="1">
      <c r="B52" s="84"/>
      <c r="C52" s="10"/>
      <c r="D52" s="74" t="s">
        <v>19</v>
      </c>
      <c r="E52" s="75">
        <f>E50/E51</f>
        <v>0.20793749999999997</v>
      </c>
      <c r="F52" s="38">
        <f>E50</f>
        <v>66.53999999999999</v>
      </c>
      <c r="G52" s="55">
        <f>E51</f>
        <v>320</v>
      </c>
      <c r="H52" s="35"/>
      <c r="I52" s="82" t="s">
        <v>32</v>
      </c>
      <c r="J52" s="43">
        <v>550</v>
      </c>
      <c r="K52" s="1" t="s">
        <v>28</v>
      </c>
    </row>
    <row r="53" spans="2:8" ht="15" thickBot="1">
      <c r="B53" s="84">
        <v>2</v>
      </c>
      <c r="C53" s="24" t="s">
        <v>20</v>
      </c>
      <c r="D53" s="23"/>
      <c r="E53" s="36"/>
      <c r="H53" s="8" t="s">
        <v>27</v>
      </c>
    </row>
    <row r="54" spans="2:10" ht="13.5">
      <c r="B54" s="84"/>
      <c r="C54" s="46"/>
      <c r="D54" s="56" t="s">
        <v>9</v>
      </c>
      <c r="E54" s="61">
        <f>J46</f>
        <v>66.53999999999999</v>
      </c>
      <c r="H54" s="46"/>
      <c r="I54" s="56" t="s">
        <v>13</v>
      </c>
      <c r="J54" s="57">
        <f>J44</f>
        <v>110.89999999999998</v>
      </c>
    </row>
    <row r="55" spans="2:10" ht="13.5">
      <c r="B55" s="84"/>
      <c r="C55" s="10"/>
      <c r="D55" s="58" t="s">
        <v>48</v>
      </c>
      <c r="E55" s="29">
        <f>E24</f>
        <v>5000</v>
      </c>
      <c r="H55" s="10"/>
      <c r="I55" s="58" t="s">
        <v>10</v>
      </c>
      <c r="J55" s="59">
        <f>-J41</f>
        <v>25</v>
      </c>
    </row>
    <row r="56" spans="2:10" ht="15" thickBot="1">
      <c r="B56" s="84"/>
      <c r="C56" s="15"/>
      <c r="D56" s="62" t="s">
        <v>21</v>
      </c>
      <c r="E56" s="63">
        <f>E54/E55</f>
        <v>0.013307999999999999</v>
      </c>
      <c r="F56" s="38">
        <f>E54</f>
        <v>66.53999999999999</v>
      </c>
      <c r="G56" s="6">
        <f>E55</f>
        <v>5000</v>
      </c>
      <c r="H56" s="10"/>
      <c r="I56" s="58" t="s">
        <v>23</v>
      </c>
      <c r="J56" s="59">
        <f>-J49</f>
        <v>-22</v>
      </c>
    </row>
    <row r="57" spans="2:10" ht="15" thickBot="1">
      <c r="B57" s="84"/>
      <c r="H57" s="15"/>
      <c r="I57" s="60" t="s">
        <v>24</v>
      </c>
      <c r="J57" s="69">
        <f>-J50</f>
        <v>-39</v>
      </c>
    </row>
    <row r="58" spans="2:10" ht="15" thickBot="1">
      <c r="B58" s="84"/>
      <c r="G58" s="83">
        <v>3</v>
      </c>
      <c r="H58" s="15"/>
      <c r="I58" s="62" t="s">
        <v>26</v>
      </c>
      <c r="J58" s="70">
        <f>SUM(J54:J57)</f>
        <v>74.89999999999998</v>
      </c>
    </row>
    <row r="59" spans="2:6" ht="15" thickBot="1">
      <c r="B59" s="84"/>
      <c r="C59" s="35"/>
      <c r="D59" s="78" t="s">
        <v>22</v>
      </c>
      <c r="E59" s="23"/>
      <c r="F59" s="36"/>
    </row>
    <row r="60" spans="2:10" ht="13.5">
      <c r="B60" s="84"/>
      <c r="C60" s="10"/>
      <c r="D60" s="11"/>
      <c r="E60" s="11" t="s">
        <v>29</v>
      </c>
      <c r="F60" s="61">
        <f>J58</f>
        <v>74.89999999999998</v>
      </c>
      <c r="J60" s="5"/>
    </row>
    <row r="61" spans="2:6" ht="13.5">
      <c r="B61" s="84"/>
      <c r="C61" s="10"/>
      <c r="D61" s="11"/>
      <c r="E61" s="58" t="s">
        <v>31</v>
      </c>
      <c r="F61" s="79">
        <f>J51</f>
        <v>0.12</v>
      </c>
    </row>
    <row r="62" spans="2:6" ht="15" thickBot="1">
      <c r="B62" s="84"/>
      <c r="C62" s="10"/>
      <c r="D62" s="11"/>
      <c r="E62" s="58" t="s">
        <v>32</v>
      </c>
      <c r="F62" s="29">
        <f>J52</f>
        <v>550</v>
      </c>
    </row>
    <row r="63" spans="2:9" ht="15" thickBot="1">
      <c r="B63" s="84">
        <v>4</v>
      </c>
      <c r="C63" s="35"/>
      <c r="D63" s="23"/>
      <c r="E63" s="77" t="s">
        <v>33</v>
      </c>
      <c r="F63" s="34">
        <f>F60-F61*F62</f>
        <v>8.899999999999977</v>
      </c>
      <c r="G63" s="72">
        <f>F60</f>
        <v>74.89999999999998</v>
      </c>
      <c r="H63" s="73">
        <f>F61</f>
        <v>0.12</v>
      </c>
      <c r="I63" s="55">
        <f>F62</f>
        <v>550</v>
      </c>
    </row>
    <row r="64" ht="13.5">
      <c r="B64" s="8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Phillip Lebel</cp:lastModifiedBy>
  <dcterms:created xsi:type="dcterms:W3CDTF">2002-04-16T22:20:26Z</dcterms:created>
  <cp:category/>
  <cp:version/>
  <cp:contentType/>
  <cp:contentStatus/>
</cp:coreProperties>
</file>