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3420" windowHeight="8760" tabRatio="267" activeTab="0"/>
  </bookViews>
  <sheets>
    <sheet name="Lighthouse Cost-Eff.Ev." sheetId="1" r:id="rId1"/>
  </sheets>
  <definedNames/>
  <calcPr fullCalcOnLoad="1"/>
</workbook>
</file>

<file path=xl/sharedStrings.xml><?xml version="1.0" encoding="utf-8"?>
<sst xmlns="http://schemas.openxmlformats.org/spreadsheetml/2006/main" count="94" uniqueCount="46">
  <si>
    <t>Cost-Effectiveness Analysis</t>
  </si>
  <si>
    <t xml:space="preserve">         Coastal Lighting Systems </t>
  </si>
  <si>
    <t xml:space="preserve"> </t>
  </si>
  <si>
    <t xml:space="preserve">Project A:  </t>
  </si>
  <si>
    <t>I. Traditional Lighthouse System</t>
  </si>
  <si>
    <t>Year:</t>
  </si>
  <si>
    <t>A.  Recurrent Costs:</t>
  </si>
  <si>
    <t xml:space="preserve">    A.1  Personnel</t>
  </si>
  <si>
    <t>Lighthouse captain</t>
  </si>
  <si>
    <t>Lighthouse assistant</t>
  </si>
  <si>
    <t>Ferryboatman</t>
  </si>
  <si>
    <t>Maintenance/repair</t>
  </si>
  <si>
    <t xml:space="preserve">    A.2  Fuel and Equipment</t>
  </si>
  <si>
    <t>Lighthouse operation</t>
  </si>
  <si>
    <t>Ferryboat transit</t>
  </si>
  <si>
    <t>B.  Capital Expenditures:</t>
  </si>
  <si>
    <t>Lighthouse building</t>
  </si>
  <si>
    <t>Lighthouse equipment</t>
  </si>
  <si>
    <t>C.  Loans:</t>
  </si>
  <si>
    <t>Annual loan payment</t>
  </si>
  <si>
    <t>D.  Total Costs:</t>
  </si>
  <si>
    <t>E.  Quantity Produced</t>
  </si>
  <si>
    <t>Annual PV of quantity:</t>
  </si>
  <si>
    <t>PV of Quantity:</t>
  </si>
  <si>
    <t>F.  Evaluation parameters:</t>
  </si>
  <si>
    <t>Discount Rate:</t>
  </si>
  <si>
    <t>Present Value of Annual Cost:</t>
  </si>
  <si>
    <t>Discounted PV of Costs:</t>
  </si>
  <si>
    <t xml:space="preserve">Life Cycle Unit Cost:  </t>
  </si>
  <si>
    <t xml:space="preserve">Project B:  </t>
  </si>
  <si>
    <t>II.  Digital Laser System:</t>
  </si>
  <si>
    <t>Computer Stationmaster</t>
  </si>
  <si>
    <t>Computer Assistant</t>
  </si>
  <si>
    <t>Mechanic/repair</t>
  </si>
  <si>
    <t>Ferryboat</t>
  </si>
  <si>
    <t xml:space="preserve">    A.2  Fuel and Equipment:</t>
  </si>
  <si>
    <t xml:space="preserve">  </t>
  </si>
  <si>
    <t>E.  Quantity Produced:</t>
  </si>
  <si>
    <t>Loans:</t>
  </si>
  <si>
    <t>Principal</t>
  </si>
  <si>
    <t>Interest Rate</t>
  </si>
  <si>
    <t>Time Period:</t>
  </si>
  <si>
    <t>Payment:</t>
  </si>
  <si>
    <t>Present Value Factors:</t>
  </si>
  <si>
    <t>©2000</t>
  </si>
  <si>
    <t>Dr. P. LeBel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</si>
</sst>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9"/>
      <color indexed="12"/>
      <name val="Helv"/>
      <family val="0"/>
    </font>
    <font>
      <b/>
      <sz val="12"/>
      <color indexed="12"/>
      <name val="Helv"/>
      <family val="0"/>
    </font>
    <font>
      <b/>
      <sz val="10"/>
      <color indexed="12"/>
      <name val="Helv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0" fontId="4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4" fillId="0" borderId="7" xfId="0" applyFont="1" applyBorder="1" applyAlignment="1">
      <alignment/>
    </xf>
    <xf numFmtId="165" fontId="4" fillId="0" borderId="8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7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7" xfId="0" applyFont="1" applyBorder="1" applyAlignment="1">
      <alignment horizontal="center"/>
    </xf>
    <xf numFmtId="165" fontId="4" fillId="0" borderId="12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165" fontId="4" fillId="0" borderId="16" xfId="0" applyNumberFormat="1" applyFont="1" applyBorder="1" applyAlignment="1">
      <alignment/>
    </xf>
    <xf numFmtId="10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165" fontId="4" fillId="0" borderId="18" xfId="0" applyNumberFormat="1" applyFont="1" applyBorder="1" applyAlignment="1">
      <alignment/>
    </xf>
    <xf numFmtId="10" fontId="4" fillId="0" borderId="7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165" fontId="4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9.00390625" style="1" bestFit="1" customWidth="1"/>
    <col min="2" max="2" width="20.75390625" style="3" customWidth="1"/>
    <col min="3" max="3" width="10.125" style="3" customWidth="1"/>
    <col min="4" max="6" width="9.375" style="3" customWidth="1"/>
    <col min="7" max="8" width="9.375" style="4" customWidth="1"/>
    <col min="9" max="9" width="3.25390625" style="4" customWidth="1"/>
    <col min="10" max="10" width="2.625" style="4" customWidth="1"/>
    <col min="11" max="11" width="4.625" style="4" customWidth="1"/>
    <col min="12" max="12" width="14.75390625" style="4" customWidth="1"/>
    <col min="13" max="16384" width="14.75390625" style="3" customWidth="1"/>
  </cols>
  <sheetData>
    <row r="1" spans="1:7" s="4" customFormat="1" ht="15" thickBot="1">
      <c r="A1" s="1"/>
      <c r="C1" s="16"/>
      <c r="D1" s="17"/>
      <c r="E1" s="18" t="s">
        <v>0</v>
      </c>
      <c r="F1" s="19"/>
      <c r="G1" s="20"/>
    </row>
    <row r="2" spans="1:10" s="4" customFormat="1" ht="13.5">
      <c r="A2" s="1"/>
      <c r="B2" s="4" t="s">
        <v>44</v>
      </c>
      <c r="E2" s="15" t="s">
        <v>1</v>
      </c>
      <c r="F2" s="14"/>
      <c r="J2" s="48" t="s">
        <v>45</v>
      </c>
    </row>
    <row r="3" spans="1:12" s="5" customFormat="1" ht="12">
      <c r="A3" s="6" t="s">
        <v>3</v>
      </c>
      <c r="B3" s="5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5" customFormat="1" ht="12.75" thickBot="1">
      <c r="A4" s="6"/>
      <c r="B4" s="2"/>
      <c r="C4" s="7" t="s">
        <v>5</v>
      </c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2.75" thickBot="1">
      <c r="A5" s="6"/>
      <c r="B5" s="2"/>
      <c r="C5" s="11">
        <v>0</v>
      </c>
      <c r="D5" s="12">
        <v>1</v>
      </c>
      <c r="E5" s="12">
        <v>2</v>
      </c>
      <c r="F5" s="12">
        <v>3</v>
      </c>
      <c r="G5" s="12">
        <v>4</v>
      </c>
      <c r="H5" s="13">
        <v>5</v>
      </c>
      <c r="I5" s="2"/>
      <c r="J5" s="2"/>
      <c r="K5" s="2"/>
      <c r="L5" s="2"/>
    </row>
    <row r="6" spans="2:6" ht="12">
      <c r="B6" s="2" t="s">
        <v>6</v>
      </c>
      <c r="C6" s="4"/>
      <c r="D6" s="4"/>
      <c r="E6" s="4"/>
      <c r="F6" s="4"/>
    </row>
    <row r="7" spans="1:6" ht="12.75" thickBot="1">
      <c r="A7" s="1" t="s">
        <v>2</v>
      </c>
      <c r="B7" s="2" t="s">
        <v>7</v>
      </c>
      <c r="C7" s="4" t="s">
        <v>2</v>
      </c>
      <c r="D7" s="4"/>
      <c r="E7" s="4"/>
      <c r="F7" s="4"/>
    </row>
    <row r="8" spans="2:8" ht="12">
      <c r="B8" s="1" t="s">
        <v>8</v>
      </c>
      <c r="C8" s="22">
        <v>125000</v>
      </c>
      <c r="D8" s="22">
        <v>125000</v>
      </c>
      <c r="E8" s="22">
        <v>125000</v>
      </c>
      <c r="F8" s="22">
        <v>125000</v>
      </c>
      <c r="G8" s="22">
        <v>125000</v>
      </c>
      <c r="H8" s="22">
        <v>125000</v>
      </c>
    </row>
    <row r="9" spans="1:8" s="4" customFormat="1" ht="10.5">
      <c r="A9" s="1"/>
      <c r="B9" s="1" t="s">
        <v>9</v>
      </c>
      <c r="C9" s="23">
        <v>55000</v>
      </c>
      <c r="D9" s="23">
        <v>55000</v>
      </c>
      <c r="E9" s="23">
        <v>55000</v>
      </c>
      <c r="F9" s="23">
        <v>55000</v>
      </c>
      <c r="G9" s="23">
        <v>55000</v>
      </c>
      <c r="H9" s="23">
        <v>55000</v>
      </c>
    </row>
    <row r="10" spans="1:9" ht="12">
      <c r="A10" s="1" t="s">
        <v>2</v>
      </c>
      <c r="B10" s="1" t="s">
        <v>10</v>
      </c>
      <c r="C10" s="23">
        <v>50000</v>
      </c>
      <c r="D10" s="23">
        <v>50000</v>
      </c>
      <c r="E10" s="23">
        <v>50000</v>
      </c>
      <c r="F10" s="23">
        <v>50000</v>
      </c>
      <c r="G10" s="23">
        <v>50000</v>
      </c>
      <c r="H10" s="23">
        <v>50000</v>
      </c>
      <c r="I10" s="4" t="s">
        <v>2</v>
      </c>
    </row>
    <row r="11" spans="1:8" ht="12.75" thickBot="1">
      <c r="A11" s="1" t="s">
        <v>2</v>
      </c>
      <c r="B11" s="1" t="s">
        <v>11</v>
      </c>
      <c r="C11" s="24">
        <v>45000</v>
      </c>
      <c r="D11" s="24">
        <v>45000</v>
      </c>
      <c r="E11" s="24">
        <v>45000</v>
      </c>
      <c r="F11" s="24">
        <v>45000</v>
      </c>
      <c r="G11" s="24">
        <v>45000</v>
      </c>
      <c r="H11" s="24">
        <v>45000</v>
      </c>
    </row>
    <row r="12" spans="2:8" ht="12.75" thickBot="1">
      <c r="B12" s="2" t="s">
        <v>12</v>
      </c>
      <c r="C12" s="25"/>
      <c r="D12" s="25"/>
      <c r="E12" s="25"/>
      <c r="F12" s="25"/>
      <c r="G12" s="25"/>
      <c r="H12" s="25"/>
    </row>
    <row r="13" spans="2:8" ht="12">
      <c r="B13" s="1" t="s">
        <v>13</v>
      </c>
      <c r="C13" s="22">
        <v>30000</v>
      </c>
      <c r="D13" s="22">
        <v>30000</v>
      </c>
      <c r="E13" s="22">
        <v>30000</v>
      </c>
      <c r="F13" s="22">
        <v>30000</v>
      </c>
      <c r="G13" s="22">
        <v>30000</v>
      </c>
      <c r="H13" s="22">
        <v>30000</v>
      </c>
    </row>
    <row r="14" spans="2:8" ht="12.75" thickBot="1">
      <c r="B14" s="1" t="s">
        <v>14</v>
      </c>
      <c r="C14" s="24">
        <v>20000</v>
      </c>
      <c r="D14" s="24">
        <v>20000</v>
      </c>
      <c r="E14" s="24">
        <v>20000</v>
      </c>
      <c r="F14" s="24">
        <v>20000</v>
      </c>
      <c r="G14" s="24">
        <v>20000</v>
      </c>
      <c r="H14" s="24">
        <v>20000</v>
      </c>
    </row>
    <row r="15" spans="2:8" ht="12.75" thickBot="1">
      <c r="B15" s="2" t="s">
        <v>15</v>
      </c>
      <c r="C15" s="25"/>
      <c r="D15" s="25"/>
      <c r="E15" s="25"/>
      <c r="F15" s="25"/>
      <c r="G15" s="25"/>
      <c r="H15" s="25"/>
    </row>
    <row r="16" spans="2:8" ht="12">
      <c r="B16" s="1" t="s">
        <v>16</v>
      </c>
      <c r="C16" s="22">
        <v>1500000</v>
      </c>
      <c r="D16" s="25" t="s">
        <v>2</v>
      </c>
      <c r="E16" s="25" t="s">
        <v>2</v>
      </c>
      <c r="F16" s="25" t="s">
        <v>2</v>
      </c>
      <c r="G16" s="25" t="s">
        <v>2</v>
      </c>
      <c r="H16" s="25" t="s">
        <v>2</v>
      </c>
    </row>
    <row r="17" spans="2:8" ht="12.75" thickBot="1">
      <c r="B17" s="1" t="s">
        <v>17</v>
      </c>
      <c r="C17" s="24">
        <v>2500000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</row>
    <row r="18" spans="2:8" ht="12.75" thickBot="1">
      <c r="B18" s="8" t="s">
        <v>18</v>
      </c>
      <c r="C18" s="25"/>
      <c r="D18" s="25"/>
      <c r="E18" s="25"/>
      <c r="F18" s="25"/>
      <c r="G18" s="25"/>
      <c r="H18" s="25"/>
    </row>
    <row r="19" spans="2:8" ht="12.75" thickBot="1">
      <c r="B19" s="1" t="s">
        <v>19</v>
      </c>
      <c r="C19" s="26"/>
      <c r="D19" s="26">
        <f>C61</f>
        <v>1146286.2638744581</v>
      </c>
      <c r="E19" s="26">
        <f>C61</f>
        <v>1146286.2638744581</v>
      </c>
      <c r="F19" s="26">
        <f>C61</f>
        <v>1146286.2638744581</v>
      </c>
      <c r="G19" s="26">
        <f>C61</f>
        <v>1146286.2638744581</v>
      </c>
      <c r="H19" s="26">
        <f>C61</f>
        <v>1146286.2638744581</v>
      </c>
    </row>
    <row r="20" spans="2:8" ht="12.75" thickBot="1">
      <c r="B20" s="2" t="s">
        <v>20</v>
      </c>
      <c r="C20" s="27">
        <f aca="true" t="shared" si="0" ref="C20:H20">SUM(C8:C19)</f>
        <v>4325000</v>
      </c>
      <c r="D20" s="27">
        <f t="shared" si="0"/>
        <v>1471286.2638744581</v>
      </c>
      <c r="E20" s="27">
        <f t="shared" si="0"/>
        <v>1471286.2638744581</v>
      </c>
      <c r="F20" s="27">
        <f t="shared" si="0"/>
        <v>1471286.2638744581</v>
      </c>
      <c r="G20" s="27">
        <f t="shared" si="0"/>
        <v>1471286.2638744581</v>
      </c>
      <c r="H20" s="27">
        <f t="shared" si="0"/>
        <v>1471286.2638744581</v>
      </c>
    </row>
    <row r="21" spans="2:8" ht="12.75" thickBot="1">
      <c r="B21" s="2" t="s">
        <v>21</v>
      </c>
      <c r="C21" s="21">
        <v>30000</v>
      </c>
      <c r="D21" s="21">
        <v>30000</v>
      </c>
      <c r="E21" s="21">
        <v>30000</v>
      </c>
      <c r="F21" s="21">
        <v>30000</v>
      </c>
      <c r="G21" s="21">
        <v>30000</v>
      </c>
      <c r="H21" s="21">
        <v>30000</v>
      </c>
    </row>
    <row r="22" spans="2:8" ht="12.75" thickBot="1">
      <c r="B22" s="1" t="s">
        <v>22</v>
      </c>
      <c r="C22" s="21">
        <f aca="true" t="shared" si="1" ref="C22:H22">C21*C26</f>
        <v>30000</v>
      </c>
      <c r="D22" s="28">
        <f t="shared" si="1"/>
        <v>28571.42857142857</v>
      </c>
      <c r="E22" s="28">
        <f t="shared" si="1"/>
        <v>27210.884353741494</v>
      </c>
      <c r="F22" s="28">
        <f t="shared" si="1"/>
        <v>25915.12795594428</v>
      </c>
      <c r="G22" s="28">
        <f t="shared" si="1"/>
        <v>24681.07424375646</v>
      </c>
      <c r="H22" s="28">
        <f t="shared" si="1"/>
        <v>23505.784994053767</v>
      </c>
    </row>
    <row r="23" spans="2:6" ht="12.75" thickBot="1">
      <c r="B23" s="1" t="s">
        <v>23</v>
      </c>
      <c r="C23" s="29">
        <f>SUM(C22:H22)</f>
        <v>159884.30011892456</v>
      </c>
      <c r="D23" s="4"/>
      <c r="E23" s="4" t="s">
        <v>2</v>
      </c>
      <c r="F23" s="4"/>
    </row>
    <row r="24" spans="2:6" ht="12">
      <c r="B24" s="2" t="s">
        <v>24</v>
      </c>
      <c r="C24" s="4"/>
      <c r="D24" s="4"/>
      <c r="E24" s="4"/>
      <c r="F24" s="4"/>
    </row>
    <row r="25" spans="2:6" ht="12.75" thickBot="1">
      <c r="B25" s="1" t="s">
        <v>25</v>
      </c>
      <c r="C25" s="9">
        <f>$C$52</f>
        <v>0.05</v>
      </c>
      <c r="D25" s="4"/>
      <c r="E25" s="4"/>
      <c r="F25" s="4"/>
    </row>
    <row r="26" spans="2:8" ht="12.75" thickBot="1">
      <c r="B26" s="1" t="s">
        <v>43</v>
      </c>
      <c r="C26" s="30">
        <f aca="true" t="shared" si="2" ref="C26:H26">1/(1+$C$25)^C5</f>
        <v>1</v>
      </c>
      <c r="D26" s="30">
        <f t="shared" si="2"/>
        <v>0.9523809523809523</v>
      </c>
      <c r="E26" s="30">
        <f t="shared" si="2"/>
        <v>0.9070294784580498</v>
      </c>
      <c r="F26" s="30">
        <f t="shared" si="2"/>
        <v>0.863837598531476</v>
      </c>
      <c r="G26" s="30">
        <f t="shared" si="2"/>
        <v>0.822702474791882</v>
      </c>
      <c r="H26" s="30">
        <f t="shared" si="2"/>
        <v>0.783526166468459</v>
      </c>
    </row>
    <row r="27" spans="2:8" ht="12.75" thickBot="1">
      <c r="B27" s="1" t="s">
        <v>26</v>
      </c>
      <c r="C27" s="26">
        <f aca="true" t="shared" si="3" ref="C27:H27">C20*C26</f>
        <v>4325000</v>
      </c>
      <c r="D27" s="26">
        <f t="shared" si="3"/>
        <v>1401225.0132137695</v>
      </c>
      <c r="E27" s="26">
        <f t="shared" si="3"/>
        <v>1334500.0125845424</v>
      </c>
      <c r="F27" s="26">
        <f t="shared" si="3"/>
        <v>1270952.3929376595</v>
      </c>
      <c r="G27" s="26">
        <f t="shared" si="3"/>
        <v>1210430.8504168186</v>
      </c>
      <c r="H27" s="26">
        <f t="shared" si="3"/>
        <v>1152791.2861112556</v>
      </c>
    </row>
    <row r="28" spans="2:6" ht="12.75" thickBot="1">
      <c r="B28" s="1" t="s">
        <v>27</v>
      </c>
      <c r="C28" s="47">
        <f>SUM(C27:H27)</f>
        <v>10694899.555264046</v>
      </c>
      <c r="D28" s="4"/>
      <c r="E28" s="4" t="s">
        <v>2</v>
      </c>
      <c r="F28" s="4"/>
    </row>
    <row r="29" spans="3:6" ht="12.75" thickBot="1">
      <c r="C29" s="4"/>
      <c r="D29" s="4"/>
      <c r="E29" s="4"/>
      <c r="F29" s="4"/>
    </row>
    <row r="30" spans="2:6" ht="12.75" thickBot="1">
      <c r="B30" s="10" t="s">
        <v>28</v>
      </c>
      <c r="C30" s="34">
        <f>C28/C23</f>
        <v>66.89149308161593</v>
      </c>
      <c r="D30" s="4"/>
      <c r="E30" s="4"/>
      <c r="F30" s="4"/>
    </row>
    <row r="31" spans="1:12" s="5" customFormat="1" ht="12.75" thickBot="1">
      <c r="A31" s="6" t="s">
        <v>29</v>
      </c>
      <c r="B31" s="5" t="s">
        <v>30</v>
      </c>
      <c r="C31" s="7" t="s">
        <v>5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s="5" customFormat="1" ht="12.75" thickBot="1">
      <c r="A32" s="6" t="s">
        <v>2</v>
      </c>
      <c r="B32" s="2"/>
      <c r="C32" s="32">
        <v>0</v>
      </c>
      <c r="D32" s="32">
        <v>1</v>
      </c>
      <c r="E32" s="32">
        <v>2</v>
      </c>
      <c r="F32" s="32">
        <v>3</v>
      </c>
      <c r="G32" s="32">
        <v>4</v>
      </c>
      <c r="H32" s="32">
        <v>5</v>
      </c>
      <c r="I32" s="2"/>
      <c r="J32" s="2"/>
      <c r="K32" s="2"/>
      <c r="L32" s="2"/>
    </row>
    <row r="33" spans="2:6" ht="12">
      <c r="B33" s="2" t="s">
        <v>6</v>
      </c>
      <c r="C33" s="4"/>
      <c r="D33" s="4"/>
      <c r="E33" s="4"/>
      <c r="F33" s="4"/>
    </row>
    <row r="34" spans="2:6" ht="12.75" thickBot="1">
      <c r="B34" s="2" t="s">
        <v>7</v>
      </c>
      <c r="C34" s="4"/>
      <c r="D34" s="4"/>
      <c r="E34" s="4"/>
      <c r="F34" s="4"/>
    </row>
    <row r="35" spans="1:8" ht="12">
      <c r="A35" s="1" t="s">
        <v>2</v>
      </c>
      <c r="B35" s="1" t="s">
        <v>31</v>
      </c>
      <c r="C35" s="22">
        <v>50000</v>
      </c>
      <c r="D35" s="22">
        <v>50000</v>
      </c>
      <c r="E35" s="22">
        <v>50000</v>
      </c>
      <c r="F35" s="22">
        <v>50000</v>
      </c>
      <c r="G35" s="22">
        <v>50000</v>
      </c>
      <c r="H35" s="22">
        <v>50000</v>
      </c>
    </row>
    <row r="36" spans="2:8" ht="12">
      <c r="B36" s="1" t="s">
        <v>32</v>
      </c>
      <c r="C36" s="23">
        <v>40000</v>
      </c>
      <c r="D36" s="23">
        <v>40000</v>
      </c>
      <c r="E36" s="23">
        <v>40000</v>
      </c>
      <c r="F36" s="23">
        <v>40000</v>
      </c>
      <c r="G36" s="23">
        <v>40000</v>
      </c>
      <c r="H36" s="23">
        <v>40000</v>
      </c>
    </row>
    <row r="37" spans="1:8" ht="12">
      <c r="A37" s="1" t="s">
        <v>2</v>
      </c>
      <c r="B37" s="1" t="s">
        <v>33</v>
      </c>
      <c r="C37" s="23">
        <v>45000</v>
      </c>
      <c r="D37" s="23">
        <v>45000</v>
      </c>
      <c r="E37" s="23">
        <v>45000</v>
      </c>
      <c r="F37" s="23">
        <v>45000</v>
      </c>
      <c r="G37" s="23">
        <v>45000</v>
      </c>
      <c r="H37" s="23">
        <v>45000</v>
      </c>
    </row>
    <row r="38" spans="2:8" ht="12.75" thickBot="1">
      <c r="B38" s="1" t="s">
        <v>34</v>
      </c>
      <c r="C38" s="24">
        <v>20000</v>
      </c>
      <c r="D38" s="24">
        <v>20000</v>
      </c>
      <c r="E38" s="24">
        <v>20000</v>
      </c>
      <c r="F38" s="24">
        <v>20000</v>
      </c>
      <c r="G38" s="24">
        <v>20000</v>
      </c>
      <c r="H38" s="24">
        <v>20000</v>
      </c>
    </row>
    <row r="39" spans="2:6" ht="12.75" thickBot="1">
      <c r="B39" s="2" t="s">
        <v>35</v>
      </c>
      <c r="C39" s="4"/>
      <c r="D39" s="4"/>
      <c r="E39" s="4"/>
      <c r="F39" s="4"/>
    </row>
    <row r="40" spans="2:8" ht="12.75" thickBot="1">
      <c r="B40" s="1" t="s">
        <v>13</v>
      </c>
      <c r="C40" s="26">
        <v>25000</v>
      </c>
      <c r="D40" s="26">
        <v>25000</v>
      </c>
      <c r="E40" s="26">
        <v>25000</v>
      </c>
      <c r="F40" s="26">
        <v>25000</v>
      </c>
      <c r="G40" s="26">
        <v>25000</v>
      </c>
      <c r="H40" s="26">
        <v>25000</v>
      </c>
    </row>
    <row r="41" spans="2:8" ht="12.75" thickBot="1">
      <c r="B41" s="1" t="s">
        <v>14</v>
      </c>
      <c r="C41" s="33">
        <v>8000</v>
      </c>
      <c r="D41" s="33">
        <v>8000</v>
      </c>
      <c r="E41" s="33">
        <v>8000</v>
      </c>
      <c r="F41" s="33">
        <v>8000</v>
      </c>
      <c r="G41" s="33">
        <v>8000</v>
      </c>
      <c r="H41" s="33">
        <v>8000</v>
      </c>
    </row>
    <row r="42" spans="2:6" ht="12.75" thickBot="1">
      <c r="B42" s="2" t="s">
        <v>15</v>
      </c>
      <c r="C42" s="4"/>
      <c r="D42" s="4"/>
      <c r="E42" s="4"/>
      <c r="F42" s="4"/>
    </row>
    <row r="43" spans="2:8" ht="12.75" thickBot="1">
      <c r="B43" s="1" t="s">
        <v>16</v>
      </c>
      <c r="C43" s="26">
        <v>1500000</v>
      </c>
      <c r="D43" s="4" t="s">
        <v>36</v>
      </c>
      <c r="E43" s="4" t="s">
        <v>2</v>
      </c>
      <c r="F43" s="4" t="s">
        <v>2</v>
      </c>
      <c r="G43" s="4" t="s">
        <v>2</v>
      </c>
      <c r="H43" s="4" t="s">
        <v>2</v>
      </c>
    </row>
    <row r="44" spans="2:8" ht="12.75" thickBot="1">
      <c r="B44" s="1" t="s">
        <v>17</v>
      </c>
      <c r="C44" s="26">
        <v>3200000</v>
      </c>
      <c r="D44" s="4" t="s">
        <v>2</v>
      </c>
      <c r="E44" s="4" t="s">
        <v>2</v>
      </c>
      <c r="F44" s="4" t="s">
        <v>2</v>
      </c>
      <c r="G44" s="4" t="s">
        <v>2</v>
      </c>
      <c r="H44" s="4" t="s">
        <v>2</v>
      </c>
    </row>
    <row r="45" spans="2:6" ht="12.75" thickBot="1">
      <c r="B45" s="8" t="s">
        <v>18</v>
      </c>
      <c r="C45" s="4"/>
      <c r="D45" s="4"/>
      <c r="E45" s="4"/>
      <c r="F45" s="4"/>
    </row>
    <row r="46" spans="2:8" ht="12.75" thickBot="1">
      <c r="B46" s="1" t="s">
        <v>19</v>
      </c>
      <c r="C46" s="26"/>
      <c r="D46" s="26">
        <f>$C$61</f>
        <v>1146286.2638744581</v>
      </c>
      <c r="E46" s="26">
        <f>$C$61</f>
        <v>1146286.2638744581</v>
      </c>
      <c r="F46" s="26">
        <f>$C$61</f>
        <v>1146286.2638744581</v>
      </c>
      <c r="G46" s="26">
        <f>$C$61</f>
        <v>1146286.2638744581</v>
      </c>
      <c r="H46" s="26">
        <f>$C$61</f>
        <v>1146286.2638744581</v>
      </c>
    </row>
    <row r="47" spans="2:8" ht="12.75" thickBot="1">
      <c r="B47" s="2" t="s">
        <v>20</v>
      </c>
      <c r="C47" s="27">
        <f aca="true" t="shared" si="4" ref="C47:H47">SUM(C35:C46)</f>
        <v>4888000</v>
      </c>
      <c r="D47" s="27">
        <f t="shared" si="4"/>
        <v>1334286.2638744581</v>
      </c>
      <c r="E47" s="27">
        <f t="shared" si="4"/>
        <v>1334286.2638744581</v>
      </c>
      <c r="F47" s="27">
        <f t="shared" si="4"/>
        <v>1334286.2638744581</v>
      </c>
      <c r="G47" s="27">
        <f t="shared" si="4"/>
        <v>1334286.2638744581</v>
      </c>
      <c r="H47" s="27">
        <f t="shared" si="4"/>
        <v>1334286.2638744581</v>
      </c>
    </row>
    <row r="48" spans="2:8" ht="12.75" thickBot="1">
      <c r="B48" s="2" t="s">
        <v>37</v>
      </c>
      <c r="C48" s="35">
        <v>30000</v>
      </c>
      <c r="D48" s="35">
        <v>30000</v>
      </c>
      <c r="E48" s="35">
        <v>30000</v>
      </c>
      <c r="F48" s="35">
        <v>30000</v>
      </c>
      <c r="G48" s="35">
        <v>30000</v>
      </c>
      <c r="H48" s="35">
        <v>30000</v>
      </c>
    </row>
    <row r="49" spans="2:8" ht="12.75" thickBot="1">
      <c r="B49" s="1" t="s">
        <v>22</v>
      </c>
      <c r="C49" s="35">
        <f aca="true" t="shared" si="5" ref="C49:H49">C48*C53</f>
        <v>30000</v>
      </c>
      <c r="D49" s="35">
        <f t="shared" si="5"/>
        <v>28571.42857142857</v>
      </c>
      <c r="E49" s="35">
        <f t="shared" si="5"/>
        <v>27210.884353741494</v>
      </c>
      <c r="F49" s="35">
        <f t="shared" si="5"/>
        <v>25915.12795594428</v>
      </c>
      <c r="G49" s="35">
        <f t="shared" si="5"/>
        <v>24681.07424375646</v>
      </c>
      <c r="H49" s="35">
        <f t="shared" si="5"/>
        <v>23505.784994053767</v>
      </c>
    </row>
    <row r="50" spans="2:6" ht="12.75" thickBot="1">
      <c r="B50" s="1" t="s">
        <v>23</v>
      </c>
      <c r="C50" s="35">
        <f>SUM(C49:H49)</f>
        <v>159884.30011892456</v>
      </c>
      <c r="D50" s="4"/>
      <c r="E50" s="4" t="s">
        <v>2</v>
      </c>
      <c r="F50" s="4"/>
    </row>
    <row r="51" ht="12.75" thickBot="1">
      <c r="B51" s="2" t="s">
        <v>24</v>
      </c>
    </row>
    <row r="52" spans="2:6" ht="12.75" thickBot="1">
      <c r="B52" s="1" t="s">
        <v>25</v>
      </c>
      <c r="C52" s="44">
        <v>0.05</v>
      </c>
      <c r="D52" s="4"/>
      <c r="E52" s="4"/>
      <c r="F52" s="4"/>
    </row>
    <row r="53" spans="2:8" ht="12.75" thickBot="1">
      <c r="B53" s="1" t="s">
        <v>43</v>
      </c>
      <c r="C53" s="30">
        <f aca="true" t="shared" si="6" ref="C53:H53">1/(1+$C$52)^C32</f>
        <v>1</v>
      </c>
      <c r="D53" s="30">
        <f t="shared" si="6"/>
        <v>0.9523809523809523</v>
      </c>
      <c r="E53" s="30">
        <f t="shared" si="6"/>
        <v>0.9070294784580498</v>
      </c>
      <c r="F53" s="30">
        <f t="shared" si="6"/>
        <v>0.863837598531476</v>
      </c>
      <c r="G53" s="30">
        <f t="shared" si="6"/>
        <v>0.822702474791882</v>
      </c>
      <c r="H53" s="30">
        <f t="shared" si="6"/>
        <v>0.783526166468459</v>
      </c>
    </row>
    <row r="54" spans="2:8" ht="12.75" thickBot="1">
      <c r="B54" s="1" t="s">
        <v>26</v>
      </c>
      <c r="C54" s="26">
        <f aca="true" t="shared" si="7" ref="C54:H54">C53*C47</f>
        <v>4888000</v>
      </c>
      <c r="D54" s="26">
        <f t="shared" si="7"/>
        <v>1270748.8227375792</v>
      </c>
      <c r="E54" s="26">
        <f t="shared" si="7"/>
        <v>1210236.9740357897</v>
      </c>
      <c r="F54" s="26">
        <f t="shared" si="7"/>
        <v>1152606.6419388473</v>
      </c>
      <c r="G54" s="26">
        <f t="shared" si="7"/>
        <v>1097720.6113703307</v>
      </c>
      <c r="H54" s="26">
        <f t="shared" si="7"/>
        <v>1045448.2013050768</v>
      </c>
    </row>
    <row r="55" spans="2:6" ht="12.75" thickBot="1">
      <c r="B55" s="1" t="s">
        <v>27</v>
      </c>
      <c r="C55" s="45">
        <f>SUM(C54:H54)</f>
        <v>10664761.251387622</v>
      </c>
      <c r="D55" s="4"/>
      <c r="E55" s="4"/>
      <c r="F55" s="4"/>
    </row>
    <row r="56" spans="2:3" ht="12.75" thickBot="1">
      <c r="B56" s="6" t="s">
        <v>28</v>
      </c>
      <c r="C56" s="31">
        <f>C55/C50</f>
        <v>66.70299237295343</v>
      </c>
    </row>
    <row r="57" spans="2:3" ht="12">
      <c r="B57" s="36" t="s">
        <v>38</v>
      </c>
      <c r="C57" s="37"/>
    </row>
    <row r="58" spans="2:3" ht="12">
      <c r="B58" s="38" t="s">
        <v>39</v>
      </c>
      <c r="C58" s="39">
        <v>4700000</v>
      </c>
    </row>
    <row r="59" spans="2:3" ht="12">
      <c r="B59" s="38" t="s">
        <v>40</v>
      </c>
      <c r="C59" s="40">
        <v>0.07</v>
      </c>
    </row>
    <row r="60" spans="2:3" ht="12">
      <c r="B60" s="38" t="s">
        <v>41</v>
      </c>
      <c r="C60" s="41">
        <v>5</v>
      </c>
    </row>
    <row r="61" spans="2:3" ht="12.75" thickBot="1">
      <c r="B61" s="42" t="s">
        <v>42</v>
      </c>
      <c r="C61" s="43">
        <f>C58*C59/(1-1/(1+C59)^C60)</f>
        <v>1146286.2638744581</v>
      </c>
    </row>
    <row r="62" spans="2:3" ht="12">
      <c r="B62" s="4"/>
      <c r="C62" s="46"/>
    </row>
  </sheetData>
  <printOptions/>
  <pageMargins left="0.3" right="0.3" top="0.7" bottom="0.7" header="0.5" footer="0.5"/>
  <pageSetup orientation="portrait" paperSize="9" scale="75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2000-01-19T01:00:37Z</cp:lastPrinted>
  <dcterms:created xsi:type="dcterms:W3CDTF">1999-09-01T14:57:53Z</dcterms:created>
  <cp:category/>
  <cp:version/>
  <cp:contentType/>
  <cp:contentStatus/>
</cp:coreProperties>
</file>