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20" yWindow="65516" windowWidth="4680" windowHeight="940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<sst xmlns="http://schemas.openxmlformats.org/spreadsheetml/2006/main" count="237" uniqueCount="120">
  <si>
    <t>one can derive the mean net grade.  As the data below suggest, where the mean grade in many</t>
  </si>
  <si>
    <t>institutions used to be 2.00, corresponding to a "C", we now have an overall mean grade of just</t>
  </si>
  <si>
    <t xml:space="preserve">     What are the consequences of such grade inflation?  First, employers will tend to discount grades</t>
  </si>
  <si>
    <t xml:space="preserve">as an indicator of academic achievement.  Second, while higher grades are one benchmark to </t>
  </si>
  <si>
    <t>entrance into graduate education, as long as individual grades correlate poorly with standardized</t>
  </si>
  <si>
    <t>examination test scores, admissions offices will tend to discount grades as an indicator of future</t>
  </si>
  <si>
    <t xml:space="preserve">performance.   All of this applies, of course, without taking into consideration differences among </t>
  </si>
  <si>
    <t>individual institutions.  For example, if a school achieves a solid academic reputation, it does so</t>
  </si>
  <si>
    <t>ultimately by the success of its graduates.  To the extent that grades represent a discounted value</t>
  </si>
  <si>
    <t>of that education, over the long run, an institution will suffer the consequences in terms of lost</t>
  </si>
  <si>
    <t>applications by academically stronger students, and by a reduced ability to attract the necessary</t>
  </si>
  <si>
    <t>qualified faculty and resources to sustain a competitive academic program.</t>
  </si>
  <si>
    <t xml:space="preserve">under "B", corresponding to a 2.98 mean gpa. This represents an inflation rate of 49 percent, </t>
  </si>
  <si>
    <t>which means that a "C" grade is now worth about half of what it used to be.</t>
  </si>
  <si>
    <t>Dept.</t>
  </si>
  <si>
    <t xml:space="preserve">     Why does grade inflation exist?  The simple answer is that academic institutions have shifted</t>
  </si>
  <si>
    <t>emphasis away from outcomes measures to process and affective standards.  Affective standards</t>
  </si>
  <si>
    <t>are important to successful careers, but it they are not supported by solid academic achievement,</t>
  </si>
  <si>
    <t>then ultimately it is the student who suffers from the delusion that inflated grades truly measure</t>
  </si>
  <si>
    <t>one's skills, knowledge and aptitudes.  Ultimately, academic institutions owe it to their students</t>
  </si>
  <si>
    <t>to apply competitive grading standards in ways that can ensure future success of their graduates.</t>
  </si>
  <si>
    <t>To this explanation, it also should be added that programs may apply differential grading standards</t>
  </si>
  <si>
    <t>to sustain a target level of enrollments.  While this may be laudable, given overall objectives of</t>
  </si>
  <si>
    <t>an academic institution, to the extent that programs compete not only inter-institutionally but</t>
  </si>
  <si>
    <t>intra-institutionally, then ultimately, it is the students and graduates who suffer the illusion that</t>
  </si>
  <si>
    <t>CHDEL</t>
  </si>
  <si>
    <t>Overall Undergraduate Grades by Department</t>
  </si>
  <si>
    <t>CURRTCH</t>
  </si>
  <si>
    <t>EDFDTN</t>
  </si>
  <si>
    <t>HPERLS</t>
  </si>
  <si>
    <t>HUMEC</t>
  </si>
  <si>
    <t>REDMED</t>
  </si>
  <si>
    <t>ANTH</t>
  </si>
  <si>
    <t>CLASSICS</t>
  </si>
  <si>
    <t>COMSCID</t>
  </si>
  <si>
    <t>ENGLISH</t>
  </si>
  <si>
    <t>FRENCH</t>
  </si>
  <si>
    <t>HISTORY</t>
  </si>
  <si>
    <t>Rank</t>
  </si>
  <si>
    <t>LEGSTUD</t>
  </si>
  <si>
    <t>LINGUISTICS</t>
  </si>
  <si>
    <t>PHILREL</t>
  </si>
  <si>
    <t>POLSCI</t>
  </si>
  <si>
    <t xml:space="preserve">     Let us view this question in terms of a reversion to a 2.0, or "C" standard.  At first blush, this</t>
  </si>
  <si>
    <t>might seem to indicate that students are of lesser quality since they would seem to be performing</t>
  </si>
  <si>
    <t>at a lower level than in the past.  Yet such a transition masks the fact that the career marketplace</t>
  </si>
  <si>
    <t>may be shortchanging students because they perceive that with so many students "above average",</t>
  </si>
  <si>
    <t>grades just do no mean as much as they once did.  Thus, instead of looking at a "C" standard as</t>
  </si>
  <si>
    <t>a reversion to some lower level of quality, the appropriate lens through which it should be viewed</t>
  </si>
  <si>
    <t>is that a 2.0 means that a student has covered the objectives of a course at a satisfactory level.</t>
  </si>
  <si>
    <t>It also means that for the smaller proportion of students would would receive above average</t>
  </si>
  <si>
    <t>grades, it would reflect genuine outstanding achievement rather than a simple recognition of</t>
  </si>
  <si>
    <t>some affective standard.  Ultimately, students understand these issues, which is why we</t>
  </si>
  <si>
    <t>owe it to them to uphold an academic standard of which both students and faculty can be proud.</t>
  </si>
  <si>
    <t>competitive academic standards have been applied.  In fact, just the opposite is true.</t>
  </si>
  <si>
    <t>PSYCHOLOGY</t>
  </si>
  <si>
    <t>SOCIOLOGY</t>
  </si>
  <si>
    <t>SPANITALIAN</t>
  </si>
  <si>
    <t>BIOLOGY</t>
  </si>
  <si>
    <t>CHEMISTRY</t>
  </si>
  <si>
    <t>COMPSCIENCE</t>
  </si>
  <si>
    <t>EARTHENVSCI</t>
  </si>
  <si>
    <t>MATHEMATICS</t>
  </si>
  <si>
    <t>NJSCHCONS</t>
  </si>
  <si>
    <t>ACCOUNTING</t>
  </si>
  <si>
    <t>ECONFINANCE</t>
  </si>
  <si>
    <t>INFDESCI</t>
  </si>
  <si>
    <t>MANAGEMENT</t>
  </si>
  <si>
    <t>MARKETING</t>
  </si>
  <si>
    <t>BROADCAST</t>
  </si>
  <si>
    <t>FINEARTS</t>
  </si>
  <si>
    <t>MUSIC</t>
  </si>
  <si>
    <t>SPEECHCOM</t>
  </si>
  <si>
    <t>THEATREDANCE</t>
  </si>
  <si>
    <t>COOPED</t>
  </si>
  <si>
    <t>HONORS</t>
  </si>
  <si>
    <t>PHILCHILDREN</t>
  </si>
  <si>
    <t>INTERNATST</t>
  </si>
  <si>
    <t>LALATSTUDIES</t>
  </si>
  <si>
    <t>WOMENSSTU</t>
  </si>
  <si>
    <t>MSU UNDERGR</t>
  </si>
  <si>
    <t>A</t>
  </si>
  <si>
    <t>B</t>
  </si>
  <si>
    <t>C</t>
  </si>
  <si>
    <t>D</t>
  </si>
  <si>
    <t>F</t>
  </si>
  <si>
    <t>P</t>
  </si>
  <si>
    <t>NC</t>
  </si>
  <si>
    <t>IN</t>
  </si>
  <si>
    <t>M</t>
  </si>
  <si>
    <t>WD</t>
  </si>
  <si>
    <t>AU</t>
  </si>
  <si>
    <t>CHSS</t>
  </si>
  <si>
    <t>UG</t>
  </si>
  <si>
    <t>GRAD</t>
  </si>
  <si>
    <t>Overall</t>
  </si>
  <si>
    <t>CSAM</t>
  </si>
  <si>
    <t>SBUS</t>
  </si>
  <si>
    <t>SART</t>
  </si>
  <si>
    <t>General</t>
  </si>
  <si>
    <t>CEHS</t>
  </si>
  <si>
    <t>MSU</t>
  </si>
  <si>
    <t>Net</t>
  </si>
  <si>
    <t>Net Grades</t>
  </si>
  <si>
    <t>Other Grades</t>
  </si>
  <si>
    <t>Other</t>
  </si>
  <si>
    <t>Total</t>
  </si>
  <si>
    <t>Grouping</t>
  </si>
  <si>
    <t>Profile of Montclair State University Grades</t>
  </si>
  <si>
    <t>Fall 1998</t>
  </si>
  <si>
    <t>Grades</t>
  </si>
  <si>
    <t>Mean</t>
  </si>
  <si>
    <t>Academic</t>
  </si>
  <si>
    <t>Unit</t>
  </si>
  <si>
    <t>By Level</t>
  </si>
  <si>
    <t>Mean Grade Rank Orderings</t>
  </si>
  <si>
    <t xml:space="preserve">     By Academic Unit</t>
  </si>
  <si>
    <t xml:space="preserve">     Are all students above average?  To judge by grades given at many higher education institutions,</t>
  </si>
  <si>
    <t>the answer would seem to be "yes."  Consider the numerical grade point average for letter grades</t>
  </si>
  <si>
    <t>given in a semester.  On a four-point scale, if one excludes all other grades than those from A to F,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</si>
</sst>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9"/>
      <color indexed="12"/>
      <name val="Helv"/>
      <family val="0"/>
    </font>
    <font>
      <b/>
      <sz val="12"/>
      <color indexed="12"/>
      <name val="Helv"/>
      <family val="0"/>
    </font>
    <font>
      <b/>
      <sz val="10"/>
      <color indexed="8"/>
      <name val="Helv"/>
      <family val="0"/>
    </font>
    <font>
      <sz val="8.5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2" fontId="7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8" fillId="0" borderId="31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Undergraduate Rank Ordering by GPA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Fall 1998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65"/>
          <c:w val="0.9882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Sheet1!$V$102:$V$143</c:f>
            </c:strRef>
          </c:cat>
          <c:val>
            <c:numRef>
              <c:f>Sheet1!$W$102:$W$143</c:f>
            </c:numRef>
          </c:val>
          <c:smooth val="0"/>
        </c:ser>
        <c:marker val="1"/>
        <c:axId val="49088429"/>
        <c:axId val="39142678"/>
      </c:line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8842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0.36825</cdr:y>
    </cdr:from>
    <cdr:to>
      <cdr:x>0.9885</cdr:x>
      <cdr:y>0.36825</cdr:y>
    </cdr:to>
    <cdr:sp>
      <cdr:nvSpPr>
        <cdr:cNvPr id="1" name="Line 1"/>
        <cdr:cNvSpPr>
          <a:spLocks/>
        </cdr:cNvSpPr>
      </cdr:nvSpPr>
      <cdr:spPr>
        <a:xfrm>
          <a:off x="371475" y="1724025"/>
          <a:ext cx="8772525" cy="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0.3865</cdr:x>
      <cdr:y>0.36825</cdr:y>
    </cdr:from>
    <cdr:to>
      <cdr:x>0.3865</cdr:x>
      <cdr:y>0.733</cdr:y>
    </cdr:to>
    <cdr:sp>
      <cdr:nvSpPr>
        <cdr:cNvPr id="2" name="Line 2"/>
        <cdr:cNvSpPr>
          <a:spLocks/>
        </cdr:cNvSpPr>
      </cdr:nvSpPr>
      <cdr:spPr>
        <a:xfrm flipV="1">
          <a:off x="3571875" y="1724025"/>
          <a:ext cx="0" cy="1714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170</xdr:row>
      <xdr:rowOff>28575</xdr:rowOff>
    </xdr:from>
    <xdr:to>
      <xdr:col>19</xdr:col>
      <xdr:colOff>219075</xdr:colOff>
      <xdr:row>201</xdr:row>
      <xdr:rowOff>9525</xdr:rowOff>
    </xdr:to>
    <xdr:graphicFrame>
      <xdr:nvGraphicFramePr>
        <xdr:cNvPr id="1" name="Chart 1"/>
        <xdr:cNvGraphicFramePr/>
      </xdr:nvGraphicFramePr>
      <xdr:xfrm>
        <a:off x="238125" y="25307925"/>
        <a:ext cx="92487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46"/>
  <sheetViews>
    <sheetView tabSelected="1" workbookViewId="0" topLeftCell="A84">
      <selection activeCell="C90" sqref="C90"/>
    </sheetView>
  </sheetViews>
  <sheetFormatPr defaultColWidth="11.421875" defaultRowHeight="12"/>
  <cols>
    <col min="1" max="1" width="6.8515625" style="0" customWidth="1"/>
    <col min="2" max="2" width="7.8515625" style="0" customWidth="1"/>
    <col min="3" max="3" width="11.00390625" style="2" customWidth="1"/>
    <col min="4" max="4" width="13.8515625" style="0" bestFit="1" customWidth="1"/>
    <col min="5" max="5" width="7.00390625" style="3" customWidth="1"/>
    <col min="6" max="15" width="6.00390625" style="3" customWidth="1"/>
    <col min="16" max="17" width="7.00390625" style="3" customWidth="1"/>
    <col min="18" max="18" width="7.00390625" style="3" bestFit="1" customWidth="1"/>
    <col min="21" max="23" width="0" style="0" hidden="1" customWidth="1"/>
  </cols>
  <sheetData>
    <row r="1" spans="4:18" ht="13.5">
      <c r="D1" s="65"/>
      <c r="E1" s="66"/>
      <c r="F1" s="66"/>
      <c r="G1" s="66"/>
      <c r="H1" s="66"/>
      <c r="I1" s="67" t="s">
        <v>108</v>
      </c>
      <c r="J1" s="66"/>
      <c r="K1" s="66"/>
      <c r="L1" s="66"/>
      <c r="M1" s="66"/>
      <c r="N1" s="68"/>
      <c r="R1"/>
    </row>
    <row r="2" spans="4:18" ht="12.75" thickBot="1">
      <c r="D2" s="69"/>
      <c r="E2" s="70"/>
      <c r="F2" s="70"/>
      <c r="G2" s="70"/>
      <c r="H2" s="70"/>
      <c r="I2" s="72" t="s">
        <v>109</v>
      </c>
      <c r="J2" s="70"/>
      <c r="K2" s="70"/>
      <c r="L2" s="70"/>
      <c r="M2" s="70"/>
      <c r="N2" s="71"/>
      <c r="R2"/>
    </row>
    <row r="3" spans="4:16" ht="12">
      <c r="D3" s="61"/>
      <c r="E3" s="18"/>
      <c r="F3" s="18"/>
      <c r="G3" s="18"/>
      <c r="H3" s="18"/>
      <c r="I3" s="18"/>
      <c r="J3" s="62"/>
      <c r="K3" s="18"/>
      <c r="L3" s="18"/>
      <c r="M3" s="18"/>
      <c r="N3" s="18"/>
      <c r="O3" s="18"/>
      <c r="P3" s="18"/>
    </row>
    <row r="4" spans="3:16" ht="13.5">
      <c r="C4" s="63" t="s">
        <v>117</v>
      </c>
      <c r="D4" s="64"/>
      <c r="E4" s="18"/>
      <c r="F4" s="18"/>
      <c r="G4" s="18"/>
      <c r="H4" s="18"/>
      <c r="I4" s="18"/>
      <c r="J4" s="62"/>
      <c r="K4" s="18"/>
      <c r="L4" s="18"/>
      <c r="M4" s="18"/>
      <c r="N4" s="18"/>
      <c r="O4" s="18"/>
      <c r="P4" s="18"/>
    </row>
    <row r="5" spans="3:16" ht="13.5">
      <c r="C5" s="63" t="s">
        <v>118</v>
      </c>
      <c r="D5" s="64"/>
      <c r="E5" s="18"/>
      <c r="F5" s="18"/>
      <c r="G5" s="18"/>
      <c r="H5" s="18"/>
      <c r="I5" s="18"/>
      <c r="J5" s="62"/>
      <c r="K5" s="18"/>
      <c r="L5" s="18"/>
      <c r="M5" s="18"/>
      <c r="N5" s="18"/>
      <c r="O5" s="18"/>
      <c r="P5" s="18"/>
    </row>
    <row r="6" spans="3:16" ht="13.5">
      <c r="C6" s="63" t="s">
        <v>119</v>
      </c>
      <c r="D6" s="64"/>
      <c r="E6" s="18"/>
      <c r="F6" s="18"/>
      <c r="G6" s="18"/>
      <c r="H6" s="18"/>
      <c r="I6" s="18"/>
      <c r="J6" s="62"/>
      <c r="K6" s="18"/>
      <c r="L6" s="18"/>
      <c r="M6" s="18"/>
      <c r="N6" s="18"/>
      <c r="O6" s="18"/>
      <c r="P6" s="18"/>
    </row>
    <row r="7" spans="3:16" ht="13.5">
      <c r="C7" s="63" t="s">
        <v>0</v>
      </c>
      <c r="D7" s="64"/>
      <c r="E7" s="18"/>
      <c r="F7" s="18"/>
      <c r="G7" s="18"/>
      <c r="H7" s="18"/>
      <c r="I7" s="18"/>
      <c r="J7" s="62"/>
      <c r="K7" s="18"/>
      <c r="L7" s="18"/>
      <c r="M7" s="18"/>
      <c r="N7" s="18"/>
      <c r="O7" s="18"/>
      <c r="P7" s="18"/>
    </row>
    <row r="8" spans="3:16" ht="13.5">
      <c r="C8" s="63" t="s">
        <v>1</v>
      </c>
      <c r="D8" s="64"/>
      <c r="E8" s="18"/>
      <c r="F8" s="18"/>
      <c r="G8" s="18"/>
      <c r="H8" s="18"/>
      <c r="I8" s="18"/>
      <c r="J8" s="62"/>
      <c r="K8" s="18"/>
      <c r="L8" s="18"/>
      <c r="M8" s="18"/>
      <c r="N8" s="18"/>
      <c r="O8" s="18"/>
      <c r="P8" s="18"/>
    </row>
    <row r="9" spans="3:16" ht="13.5">
      <c r="C9" s="63" t="s">
        <v>12</v>
      </c>
      <c r="D9" s="61"/>
      <c r="E9" s="18"/>
      <c r="F9" s="18"/>
      <c r="G9" s="18"/>
      <c r="H9" s="18"/>
      <c r="I9" s="18"/>
      <c r="J9" s="62"/>
      <c r="K9" s="18"/>
      <c r="L9" s="18"/>
      <c r="M9" s="18"/>
      <c r="N9" s="18"/>
      <c r="O9" s="18"/>
      <c r="P9" s="18"/>
    </row>
    <row r="10" spans="3:16" ht="13.5">
      <c r="C10" s="63" t="s">
        <v>13</v>
      </c>
      <c r="D10" s="61"/>
      <c r="E10" s="18"/>
      <c r="F10" s="18"/>
      <c r="G10" s="18"/>
      <c r="H10" s="18"/>
      <c r="I10" s="18"/>
      <c r="J10" s="62"/>
      <c r="K10" s="18"/>
      <c r="L10" s="18"/>
      <c r="M10" s="18"/>
      <c r="N10" s="18"/>
      <c r="O10" s="18"/>
      <c r="P10" s="18"/>
    </row>
    <row r="11" spans="3:16" ht="13.5">
      <c r="C11" s="63"/>
      <c r="D11" s="61"/>
      <c r="E11" s="18"/>
      <c r="F11" s="18"/>
      <c r="G11" s="18"/>
      <c r="H11" s="18"/>
      <c r="I11" s="18"/>
      <c r="J11" s="62"/>
      <c r="K11" s="18"/>
      <c r="L11" s="18"/>
      <c r="M11" s="18"/>
      <c r="N11" s="18"/>
      <c r="O11" s="18"/>
      <c r="P11" s="18"/>
    </row>
    <row r="12" spans="3:16" ht="13.5">
      <c r="C12" s="63" t="s">
        <v>2</v>
      </c>
      <c r="D12" s="61"/>
      <c r="E12" s="18"/>
      <c r="F12" s="18"/>
      <c r="G12" s="18"/>
      <c r="H12" s="18"/>
      <c r="I12" s="18"/>
      <c r="J12" s="62"/>
      <c r="K12" s="18"/>
      <c r="L12" s="18"/>
      <c r="M12" s="18"/>
      <c r="N12" s="18"/>
      <c r="O12" s="18"/>
      <c r="P12" s="18"/>
    </row>
    <row r="13" spans="3:16" ht="13.5">
      <c r="C13" s="63" t="s">
        <v>3</v>
      </c>
      <c r="D13" s="61"/>
      <c r="E13" s="18"/>
      <c r="F13" s="18"/>
      <c r="G13" s="18"/>
      <c r="H13" s="18"/>
      <c r="I13" s="18"/>
      <c r="J13" s="62"/>
      <c r="K13" s="18"/>
      <c r="L13" s="18"/>
      <c r="M13" s="18"/>
      <c r="N13" s="18"/>
      <c r="O13" s="18"/>
      <c r="P13" s="18"/>
    </row>
    <row r="14" spans="3:16" ht="13.5">
      <c r="C14" s="63" t="s">
        <v>4</v>
      </c>
      <c r="D14" s="61"/>
      <c r="E14" s="18"/>
      <c r="F14" s="18"/>
      <c r="G14" s="18"/>
      <c r="H14" s="18"/>
      <c r="I14" s="18"/>
      <c r="J14" s="62"/>
      <c r="K14" s="18"/>
      <c r="L14" s="18"/>
      <c r="M14" s="18"/>
      <c r="N14" s="18"/>
      <c r="O14" s="18"/>
      <c r="P14" s="18"/>
    </row>
    <row r="15" spans="3:16" ht="13.5">
      <c r="C15" s="63" t="s">
        <v>5</v>
      </c>
      <c r="D15" s="61"/>
      <c r="E15" s="18"/>
      <c r="F15" s="18"/>
      <c r="G15" s="18"/>
      <c r="H15" s="18"/>
      <c r="I15" s="18"/>
      <c r="J15" s="62"/>
      <c r="K15" s="18"/>
      <c r="L15" s="18"/>
      <c r="M15" s="18"/>
      <c r="N15" s="18"/>
      <c r="O15" s="18"/>
      <c r="P15" s="18"/>
    </row>
    <row r="16" spans="3:16" ht="13.5">
      <c r="C16" s="63" t="s">
        <v>6</v>
      </c>
      <c r="D16" s="61"/>
      <c r="E16" s="18"/>
      <c r="F16" s="18"/>
      <c r="G16" s="18"/>
      <c r="H16" s="18"/>
      <c r="I16" s="18"/>
      <c r="J16" s="62"/>
      <c r="K16" s="18"/>
      <c r="L16" s="18"/>
      <c r="M16" s="18"/>
      <c r="N16" s="18"/>
      <c r="O16" s="18"/>
      <c r="P16" s="18"/>
    </row>
    <row r="17" spans="3:16" ht="13.5">
      <c r="C17" s="63" t="s">
        <v>7</v>
      </c>
      <c r="D17" s="61"/>
      <c r="E17" s="18"/>
      <c r="F17" s="18"/>
      <c r="G17" s="18"/>
      <c r="H17" s="18"/>
      <c r="I17" s="18"/>
      <c r="J17" s="62"/>
      <c r="K17" s="18"/>
      <c r="L17" s="18"/>
      <c r="M17" s="18"/>
      <c r="N17" s="18"/>
      <c r="O17" s="18"/>
      <c r="P17" s="18"/>
    </row>
    <row r="18" spans="3:16" ht="13.5">
      <c r="C18" s="63" t="s">
        <v>8</v>
      </c>
      <c r="D18" s="61"/>
      <c r="E18" s="18"/>
      <c r="F18" s="18"/>
      <c r="G18" s="18"/>
      <c r="H18" s="18"/>
      <c r="I18" s="18"/>
      <c r="J18" s="62"/>
      <c r="K18" s="18"/>
      <c r="L18" s="18"/>
      <c r="M18" s="18"/>
      <c r="N18" s="18"/>
      <c r="O18" s="18"/>
      <c r="P18" s="18"/>
    </row>
    <row r="19" spans="3:16" ht="13.5">
      <c r="C19" s="63" t="s">
        <v>9</v>
      </c>
      <c r="D19" s="61"/>
      <c r="E19" s="18"/>
      <c r="F19" s="18"/>
      <c r="G19" s="18"/>
      <c r="H19" s="18"/>
      <c r="I19" s="18"/>
      <c r="J19" s="62"/>
      <c r="K19" s="18"/>
      <c r="L19" s="18"/>
      <c r="M19" s="18"/>
      <c r="N19" s="18"/>
      <c r="O19" s="18"/>
      <c r="P19" s="18"/>
    </row>
    <row r="20" spans="3:16" ht="13.5">
      <c r="C20" s="63" t="s">
        <v>10</v>
      </c>
      <c r="D20" s="61"/>
      <c r="E20" s="18"/>
      <c r="F20" s="18"/>
      <c r="G20" s="18"/>
      <c r="H20" s="18"/>
      <c r="I20" s="18"/>
      <c r="J20" s="62"/>
      <c r="K20" s="18"/>
      <c r="L20" s="18"/>
      <c r="M20" s="18"/>
      <c r="N20" s="18"/>
      <c r="O20" s="18"/>
      <c r="P20" s="18"/>
    </row>
    <row r="21" spans="3:16" ht="13.5">
      <c r="C21" s="63" t="s">
        <v>11</v>
      </c>
      <c r="D21" s="61"/>
      <c r="E21" s="18"/>
      <c r="F21" s="18"/>
      <c r="G21" s="18"/>
      <c r="H21" s="18"/>
      <c r="I21" s="18"/>
      <c r="J21" s="62"/>
      <c r="K21" s="18"/>
      <c r="L21" s="18"/>
      <c r="M21" s="18"/>
      <c r="N21" s="18"/>
      <c r="O21" s="18"/>
      <c r="P21" s="18"/>
    </row>
    <row r="22" spans="3:16" ht="13.5">
      <c r="C22" s="63"/>
      <c r="D22" s="61"/>
      <c r="E22" s="18"/>
      <c r="F22" s="18"/>
      <c r="G22" s="18"/>
      <c r="H22" s="18"/>
      <c r="I22" s="18"/>
      <c r="J22" s="62"/>
      <c r="K22" s="18"/>
      <c r="L22" s="18"/>
      <c r="M22" s="18"/>
      <c r="N22" s="18"/>
      <c r="O22" s="18"/>
      <c r="P22" s="18"/>
    </row>
    <row r="23" spans="3:16" ht="13.5">
      <c r="C23" s="63" t="s">
        <v>15</v>
      </c>
      <c r="D23" s="61"/>
      <c r="E23" s="18"/>
      <c r="F23" s="18"/>
      <c r="G23" s="18"/>
      <c r="H23" s="18"/>
      <c r="I23" s="18"/>
      <c r="J23" s="62"/>
      <c r="K23" s="18"/>
      <c r="L23" s="18"/>
      <c r="M23" s="18"/>
      <c r="N23" s="18"/>
      <c r="O23" s="18"/>
      <c r="P23" s="18"/>
    </row>
    <row r="24" spans="3:16" ht="13.5">
      <c r="C24" s="63" t="s">
        <v>16</v>
      </c>
      <c r="D24" s="61"/>
      <c r="E24" s="18"/>
      <c r="F24" s="18"/>
      <c r="G24" s="18"/>
      <c r="H24" s="18"/>
      <c r="I24" s="18"/>
      <c r="J24" s="62"/>
      <c r="K24" s="18"/>
      <c r="L24" s="18"/>
      <c r="M24" s="18"/>
      <c r="N24" s="18"/>
      <c r="O24" s="18"/>
      <c r="P24" s="18"/>
    </row>
    <row r="25" spans="3:16" ht="13.5">
      <c r="C25" s="63" t="s">
        <v>17</v>
      </c>
      <c r="D25" s="61"/>
      <c r="E25" s="18"/>
      <c r="F25" s="18"/>
      <c r="G25" s="18"/>
      <c r="H25" s="18"/>
      <c r="I25" s="18"/>
      <c r="J25" s="62"/>
      <c r="K25" s="18"/>
      <c r="L25" s="18"/>
      <c r="M25" s="18"/>
      <c r="N25" s="18"/>
      <c r="O25" s="18"/>
      <c r="P25" s="18"/>
    </row>
    <row r="26" spans="3:16" ht="13.5">
      <c r="C26" s="63" t="s">
        <v>18</v>
      </c>
      <c r="D26" s="61"/>
      <c r="E26" s="18"/>
      <c r="F26" s="18"/>
      <c r="G26" s="18"/>
      <c r="H26" s="18"/>
      <c r="I26" s="18"/>
      <c r="J26" s="62"/>
      <c r="K26" s="18"/>
      <c r="L26" s="18"/>
      <c r="M26" s="18"/>
      <c r="N26" s="18"/>
      <c r="O26" s="18"/>
      <c r="P26" s="18"/>
    </row>
    <row r="27" spans="3:16" ht="13.5">
      <c r="C27" s="63" t="s">
        <v>19</v>
      </c>
      <c r="D27" s="61"/>
      <c r="E27" s="18"/>
      <c r="F27" s="18"/>
      <c r="G27" s="18"/>
      <c r="H27" s="18"/>
      <c r="I27" s="18"/>
      <c r="J27" s="62"/>
      <c r="K27" s="18"/>
      <c r="L27" s="18"/>
      <c r="M27" s="18"/>
      <c r="N27" s="18"/>
      <c r="O27" s="18"/>
      <c r="P27" s="18"/>
    </row>
    <row r="28" spans="3:16" ht="13.5">
      <c r="C28" s="63" t="s">
        <v>20</v>
      </c>
      <c r="D28" s="61"/>
      <c r="E28" s="18"/>
      <c r="F28" s="18"/>
      <c r="G28" s="18"/>
      <c r="H28" s="18"/>
      <c r="I28" s="18"/>
      <c r="J28" s="62"/>
      <c r="K28" s="18"/>
      <c r="L28" s="18"/>
      <c r="M28" s="18"/>
      <c r="N28" s="18"/>
      <c r="O28" s="18"/>
      <c r="P28" s="18"/>
    </row>
    <row r="29" spans="3:16" ht="13.5">
      <c r="C29" s="63" t="s">
        <v>21</v>
      </c>
      <c r="D29" s="61"/>
      <c r="E29" s="18"/>
      <c r="F29" s="18"/>
      <c r="G29" s="18"/>
      <c r="H29" s="18"/>
      <c r="I29" s="18"/>
      <c r="J29" s="62"/>
      <c r="K29" s="18"/>
      <c r="L29" s="18"/>
      <c r="M29" s="18"/>
      <c r="N29" s="18"/>
      <c r="O29" s="18"/>
      <c r="P29" s="18"/>
    </row>
    <row r="30" spans="3:16" ht="13.5">
      <c r="C30" s="63" t="s">
        <v>22</v>
      </c>
      <c r="D30" s="61"/>
      <c r="E30" s="18"/>
      <c r="F30" s="18"/>
      <c r="G30" s="18"/>
      <c r="H30" s="18"/>
      <c r="I30" s="18"/>
      <c r="J30" s="62"/>
      <c r="K30" s="18"/>
      <c r="L30" s="18"/>
      <c r="M30" s="18"/>
      <c r="N30" s="18"/>
      <c r="O30" s="18"/>
      <c r="P30" s="18"/>
    </row>
    <row r="31" spans="3:16" ht="13.5">
      <c r="C31" s="63" t="s">
        <v>23</v>
      </c>
      <c r="D31" s="61"/>
      <c r="E31" s="18"/>
      <c r="F31" s="18"/>
      <c r="G31" s="18"/>
      <c r="H31" s="18"/>
      <c r="I31" s="18"/>
      <c r="J31" s="62"/>
      <c r="K31" s="18"/>
      <c r="L31" s="18"/>
      <c r="M31" s="18"/>
      <c r="N31" s="18"/>
      <c r="O31" s="18"/>
      <c r="P31" s="18"/>
    </row>
    <row r="32" spans="3:16" ht="13.5">
      <c r="C32" s="63" t="s">
        <v>24</v>
      </c>
      <c r="D32" s="61"/>
      <c r="E32" s="18"/>
      <c r="F32" s="18"/>
      <c r="G32" s="18"/>
      <c r="H32" s="18"/>
      <c r="I32" s="18"/>
      <c r="J32" s="62"/>
      <c r="K32" s="18"/>
      <c r="L32" s="18"/>
      <c r="M32" s="18"/>
      <c r="N32" s="18"/>
      <c r="O32" s="18"/>
      <c r="P32" s="18"/>
    </row>
    <row r="33" spans="3:16" ht="13.5">
      <c r="C33" s="63" t="s">
        <v>54</v>
      </c>
      <c r="D33" s="61"/>
      <c r="E33" s="18"/>
      <c r="F33" s="18"/>
      <c r="G33" s="18"/>
      <c r="H33" s="18"/>
      <c r="I33" s="18"/>
      <c r="J33" s="62"/>
      <c r="K33" s="18"/>
      <c r="L33" s="18"/>
      <c r="M33" s="18"/>
      <c r="N33" s="18"/>
      <c r="O33" s="18"/>
      <c r="P33" s="18"/>
    </row>
    <row r="34" spans="3:16" ht="13.5">
      <c r="C34" s="63"/>
      <c r="D34" s="61"/>
      <c r="E34" s="18"/>
      <c r="F34" s="18"/>
      <c r="G34" s="18"/>
      <c r="H34" s="18"/>
      <c r="I34" s="18"/>
      <c r="J34" s="62"/>
      <c r="K34" s="18"/>
      <c r="L34" s="18"/>
      <c r="M34" s="18"/>
      <c r="N34" s="18"/>
      <c r="O34" s="18"/>
      <c r="P34" s="18"/>
    </row>
    <row r="35" spans="3:16" ht="13.5">
      <c r="C35" s="63" t="s">
        <v>43</v>
      </c>
      <c r="D35" s="61"/>
      <c r="E35" s="18"/>
      <c r="F35" s="18"/>
      <c r="G35" s="18"/>
      <c r="H35" s="18"/>
      <c r="I35" s="18"/>
      <c r="J35" s="62"/>
      <c r="K35" s="18"/>
      <c r="L35" s="18"/>
      <c r="M35" s="18"/>
      <c r="N35" s="18"/>
      <c r="O35" s="18"/>
      <c r="P35" s="18"/>
    </row>
    <row r="36" spans="3:16" ht="13.5">
      <c r="C36" s="63" t="s">
        <v>44</v>
      </c>
      <c r="D36" s="61"/>
      <c r="E36" s="18"/>
      <c r="F36" s="18"/>
      <c r="G36" s="18"/>
      <c r="H36" s="18"/>
      <c r="I36" s="18"/>
      <c r="J36" s="62"/>
      <c r="K36" s="18"/>
      <c r="L36" s="18"/>
      <c r="M36" s="18"/>
      <c r="N36" s="18"/>
      <c r="O36" s="18"/>
      <c r="P36" s="18"/>
    </row>
    <row r="37" spans="3:16" ht="13.5">
      <c r="C37" s="63" t="s">
        <v>45</v>
      </c>
      <c r="D37" s="61"/>
      <c r="E37" s="18"/>
      <c r="F37" s="18"/>
      <c r="G37" s="18"/>
      <c r="H37" s="18"/>
      <c r="I37" s="18"/>
      <c r="J37" s="62"/>
      <c r="K37" s="18"/>
      <c r="L37" s="18"/>
      <c r="M37" s="18"/>
      <c r="N37" s="18"/>
      <c r="O37" s="18"/>
      <c r="P37" s="18"/>
    </row>
    <row r="38" spans="3:16" ht="13.5">
      <c r="C38" s="63" t="s">
        <v>46</v>
      </c>
      <c r="D38" s="61"/>
      <c r="E38" s="18"/>
      <c r="F38" s="18"/>
      <c r="G38" s="18"/>
      <c r="H38" s="18"/>
      <c r="I38" s="18"/>
      <c r="J38" s="62"/>
      <c r="K38" s="18"/>
      <c r="L38" s="18"/>
      <c r="M38" s="18"/>
      <c r="N38" s="18"/>
      <c r="O38" s="18"/>
      <c r="P38" s="18"/>
    </row>
    <row r="39" spans="3:16" ht="13.5">
      <c r="C39" s="63" t="s">
        <v>47</v>
      </c>
      <c r="D39" s="61"/>
      <c r="E39" s="18"/>
      <c r="F39" s="18"/>
      <c r="G39" s="18"/>
      <c r="H39" s="18"/>
      <c r="I39" s="18"/>
      <c r="J39" s="62"/>
      <c r="K39" s="18"/>
      <c r="L39" s="18"/>
      <c r="M39" s="18"/>
      <c r="N39" s="18"/>
      <c r="O39" s="18"/>
      <c r="P39" s="18"/>
    </row>
    <row r="40" spans="3:16" ht="13.5">
      <c r="C40" s="63" t="s">
        <v>48</v>
      </c>
      <c r="D40" s="61"/>
      <c r="E40" s="18"/>
      <c r="F40" s="18"/>
      <c r="G40" s="18"/>
      <c r="H40" s="18"/>
      <c r="I40" s="18"/>
      <c r="J40" s="62"/>
      <c r="K40" s="18"/>
      <c r="L40" s="18"/>
      <c r="M40" s="18"/>
      <c r="N40" s="18"/>
      <c r="O40" s="18"/>
      <c r="P40" s="18"/>
    </row>
    <row r="41" spans="3:16" ht="13.5">
      <c r="C41" s="63" t="s">
        <v>49</v>
      </c>
      <c r="D41" s="61"/>
      <c r="E41" s="18"/>
      <c r="F41" s="18"/>
      <c r="G41" s="18"/>
      <c r="H41" s="18"/>
      <c r="I41" s="18"/>
      <c r="J41" s="62"/>
      <c r="K41" s="18"/>
      <c r="L41" s="18"/>
      <c r="M41" s="18"/>
      <c r="N41" s="18"/>
      <c r="O41" s="18"/>
      <c r="P41" s="18"/>
    </row>
    <row r="42" spans="3:16" ht="13.5">
      <c r="C42" s="63" t="s">
        <v>50</v>
      </c>
      <c r="D42" s="61"/>
      <c r="E42" s="18"/>
      <c r="F42" s="18"/>
      <c r="G42" s="18"/>
      <c r="H42" s="18"/>
      <c r="I42" s="18"/>
      <c r="J42" s="62"/>
      <c r="K42" s="18"/>
      <c r="L42" s="18"/>
      <c r="M42" s="18"/>
      <c r="N42" s="18"/>
      <c r="O42" s="18"/>
      <c r="P42" s="18"/>
    </row>
    <row r="43" spans="3:16" ht="13.5">
      <c r="C43" s="63" t="s">
        <v>51</v>
      </c>
      <c r="D43" s="61"/>
      <c r="E43" s="18"/>
      <c r="F43" s="18"/>
      <c r="G43" s="18"/>
      <c r="H43" s="18"/>
      <c r="I43" s="18"/>
      <c r="J43" s="62"/>
      <c r="K43" s="18"/>
      <c r="L43" s="18"/>
      <c r="M43" s="18"/>
      <c r="N43" s="18"/>
      <c r="O43" s="18"/>
      <c r="P43" s="18"/>
    </row>
    <row r="44" spans="3:16" ht="13.5">
      <c r="C44" s="63" t="s">
        <v>52</v>
      </c>
      <c r="D44" s="61"/>
      <c r="E44" s="18"/>
      <c r="F44" s="18"/>
      <c r="G44" s="18"/>
      <c r="H44" s="18"/>
      <c r="I44" s="18"/>
      <c r="J44" s="62"/>
      <c r="K44" s="18"/>
      <c r="L44" s="18"/>
      <c r="M44" s="18"/>
      <c r="N44" s="18"/>
      <c r="O44" s="18"/>
      <c r="P44" s="18"/>
    </row>
    <row r="45" spans="3:16" ht="13.5">
      <c r="C45" s="63" t="s">
        <v>53</v>
      </c>
      <c r="D45" s="61"/>
      <c r="E45" s="18"/>
      <c r="F45" s="18"/>
      <c r="G45" s="18"/>
      <c r="H45" s="18"/>
      <c r="I45" s="18"/>
      <c r="J45" s="62"/>
      <c r="K45" s="18"/>
      <c r="L45" s="18"/>
      <c r="M45" s="18"/>
      <c r="N45" s="18"/>
      <c r="O45" s="18"/>
      <c r="P45" s="18"/>
    </row>
    <row r="46" spans="3:16" ht="15" thickBot="1">
      <c r="C46" s="63"/>
      <c r="D46" s="61"/>
      <c r="E46" s="18"/>
      <c r="F46" s="18"/>
      <c r="G46" s="18"/>
      <c r="H46" s="18"/>
      <c r="I46" s="18"/>
      <c r="J46" s="62"/>
      <c r="K46" s="18"/>
      <c r="L46" s="18"/>
      <c r="M46" s="18"/>
      <c r="N46" s="18"/>
      <c r="O46" s="18"/>
      <c r="P46" s="18"/>
    </row>
    <row r="47" spans="3:18" ht="12" thickBot="1">
      <c r="C47" s="24"/>
      <c r="D47" s="56"/>
      <c r="E47" s="4"/>
      <c r="F47" s="5"/>
      <c r="G47" s="53" t="s">
        <v>103</v>
      </c>
      <c r="H47" s="5"/>
      <c r="I47" s="6"/>
      <c r="J47" s="4"/>
      <c r="K47" s="5"/>
      <c r="L47" s="53" t="s">
        <v>104</v>
      </c>
      <c r="M47" s="5"/>
      <c r="N47" s="5"/>
      <c r="O47" s="6"/>
      <c r="P47" s="4"/>
      <c r="Q47" s="54" t="s">
        <v>107</v>
      </c>
      <c r="R47" s="6"/>
    </row>
    <row r="48" spans="3:18" ht="10.5">
      <c r="C48" s="55" t="s">
        <v>111</v>
      </c>
      <c r="D48" s="57" t="s">
        <v>112</v>
      </c>
      <c r="E48" s="7" t="s">
        <v>81</v>
      </c>
      <c r="F48" s="7" t="s">
        <v>82</v>
      </c>
      <c r="G48" s="7" t="s">
        <v>83</v>
      </c>
      <c r="H48" s="7" t="s">
        <v>84</v>
      </c>
      <c r="I48" s="7" t="s">
        <v>85</v>
      </c>
      <c r="J48" s="7" t="s">
        <v>86</v>
      </c>
      <c r="K48" s="7" t="s">
        <v>87</v>
      </c>
      <c r="L48" s="7" t="s">
        <v>88</v>
      </c>
      <c r="M48" s="7" t="s">
        <v>89</v>
      </c>
      <c r="N48" s="7" t="s">
        <v>90</v>
      </c>
      <c r="O48" s="7" t="s">
        <v>91</v>
      </c>
      <c r="P48" s="7" t="s">
        <v>102</v>
      </c>
      <c r="Q48" s="7" t="s">
        <v>105</v>
      </c>
      <c r="R48" s="7" t="s">
        <v>106</v>
      </c>
    </row>
    <row r="49" spans="3:18" ht="12" thickBot="1">
      <c r="C49" s="55" t="s">
        <v>110</v>
      </c>
      <c r="D49" s="57" t="s">
        <v>113</v>
      </c>
      <c r="E49" s="13">
        <v>4</v>
      </c>
      <c r="F49" s="13">
        <v>3</v>
      </c>
      <c r="G49" s="13">
        <v>2</v>
      </c>
      <c r="H49" s="13">
        <v>1</v>
      </c>
      <c r="I49" s="13">
        <v>0</v>
      </c>
      <c r="J49" s="13"/>
      <c r="K49" s="13"/>
      <c r="L49" s="13"/>
      <c r="M49" s="13"/>
      <c r="N49" s="13"/>
      <c r="O49" s="13"/>
      <c r="P49" s="13"/>
      <c r="Q49" s="13"/>
      <c r="R49" s="14"/>
    </row>
    <row r="50" spans="3:18" ht="10.5">
      <c r="C50" s="24"/>
      <c r="D50" s="58" t="s">
        <v>100</v>
      </c>
      <c r="E50" s="24"/>
      <c r="F50" s="31"/>
      <c r="G50" s="31"/>
      <c r="H50" s="31"/>
      <c r="I50" s="25"/>
      <c r="J50" s="15"/>
      <c r="K50" s="31"/>
      <c r="L50" s="31"/>
      <c r="M50" s="31"/>
      <c r="N50" s="31"/>
      <c r="O50" s="15"/>
      <c r="P50" s="7"/>
      <c r="Q50" s="7"/>
      <c r="R50" s="27"/>
    </row>
    <row r="51" spans="3:18" ht="10.5">
      <c r="C51" s="33">
        <f>$E$49*(E51/P51)+$F$49*(F51/P51)+$G$49*(G51/P51)+$H$49*(H51/P51)+$I$49*(I51/P51)</f>
        <v>3.1829134720700987</v>
      </c>
      <c r="D51" s="59" t="s">
        <v>93</v>
      </c>
      <c r="E51" s="33">
        <v>45</v>
      </c>
      <c r="F51" s="34">
        <v>28.8</v>
      </c>
      <c r="G51" s="34">
        <v>11.1</v>
      </c>
      <c r="H51" s="34">
        <v>2</v>
      </c>
      <c r="I51" s="35">
        <v>4.4</v>
      </c>
      <c r="J51" s="36">
        <v>0.8</v>
      </c>
      <c r="K51" s="34">
        <v>0</v>
      </c>
      <c r="L51" s="34">
        <v>3.4</v>
      </c>
      <c r="M51" s="34">
        <v>0</v>
      </c>
      <c r="N51" s="34">
        <v>4.5</v>
      </c>
      <c r="O51" s="36">
        <v>0.1</v>
      </c>
      <c r="P51" s="37">
        <f>R51-SUM(J51:O51)</f>
        <v>91.3</v>
      </c>
      <c r="Q51" s="37">
        <f>SUM(J51:O51)</f>
        <v>8.799999999999999</v>
      </c>
      <c r="R51" s="37">
        <f>SUM(E51:O51)</f>
        <v>100.1</v>
      </c>
    </row>
    <row r="52" spans="3:18" ht="10.5">
      <c r="C52" s="33">
        <f>$E$49*(E52/P52)+$F$49*(F52/P52)+$G$49*(G52/P52)+$H$49*(H52/P52)+$I$49*(I52/P52)</f>
        <v>3.6909090909090905</v>
      </c>
      <c r="D52" s="59" t="s">
        <v>94</v>
      </c>
      <c r="E52" s="33">
        <v>69</v>
      </c>
      <c r="F52" s="34">
        <v>22</v>
      </c>
      <c r="G52" s="34">
        <v>1.5</v>
      </c>
      <c r="H52" s="34">
        <v>0.1</v>
      </c>
      <c r="I52" s="35">
        <v>0.9</v>
      </c>
      <c r="J52" s="36">
        <v>0</v>
      </c>
      <c r="K52" s="34">
        <v>0.1</v>
      </c>
      <c r="L52" s="34">
        <v>4</v>
      </c>
      <c r="M52" s="34">
        <v>0</v>
      </c>
      <c r="N52" s="34">
        <v>2.4</v>
      </c>
      <c r="O52" s="36">
        <v>0.1</v>
      </c>
      <c r="P52" s="37">
        <f>R52-SUM(J52:O52)</f>
        <v>93.5</v>
      </c>
      <c r="Q52" s="37">
        <f>SUM(J52:O52)</f>
        <v>6.6</v>
      </c>
      <c r="R52" s="37">
        <f>SUM(E52:O52)</f>
        <v>100.1</v>
      </c>
    </row>
    <row r="53" spans="3:18" ht="12" thickBot="1">
      <c r="C53" s="12">
        <f>$E$49*(E53/P53)+$F$49*(F53/P53)+$G$49*(G53/P53)+$H$49*(H53/P53)+$I$49*(I53/P53)</f>
        <v>3.6909090909090905</v>
      </c>
      <c r="D53" s="60" t="s">
        <v>95</v>
      </c>
      <c r="E53" s="12">
        <v>69</v>
      </c>
      <c r="F53" s="28">
        <v>22</v>
      </c>
      <c r="G53" s="28">
        <v>1.5</v>
      </c>
      <c r="H53" s="28">
        <v>0.1</v>
      </c>
      <c r="I53" s="26">
        <v>0.9</v>
      </c>
      <c r="J53" s="20">
        <v>0</v>
      </c>
      <c r="K53" s="28">
        <v>0.1</v>
      </c>
      <c r="L53" s="28">
        <v>4</v>
      </c>
      <c r="M53" s="28">
        <v>0</v>
      </c>
      <c r="N53" s="28">
        <v>2.4</v>
      </c>
      <c r="O53" s="20">
        <v>0.1</v>
      </c>
      <c r="P53" s="9">
        <f>R53-SUM(J53:O53)</f>
        <v>93.5</v>
      </c>
      <c r="Q53" s="9">
        <f>SUM(J53:O53)</f>
        <v>6.6</v>
      </c>
      <c r="R53" s="9">
        <f>SUM(E53:O53)</f>
        <v>100.1</v>
      </c>
    </row>
    <row r="54" spans="3:18" ht="10.5">
      <c r="C54" s="24"/>
      <c r="D54" s="58" t="s">
        <v>92</v>
      </c>
      <c r="E54" s="10"/>
      <c r="F54" s="29"/>
      <c r="G54" s="29"/>
      <c r="H54" s="29"/>
      <c r="I54" s="16"/>
      <c r="J54" s="23"/>
      <c r="K54" s="29"/>
      <c r="L54" s="29"/>
      <c r="M54" s="29"/>
      <c r="N54" s="29"/>
      <c r="O54" s="23"/>
      <c r="P54" s="27"/>
      <c r="Q54" s="27"/>
      <c r="R54" s="27"/>
    </row>
    <row r="55" spans="3:18" ht="10.5">
      <c r="C55" s="33">
        <f>$E$49*(E55/P55)+$F$49*(F55/P55)+$G$49*(G55/P55)+$H$49*(H55/P55)+$I$49*(I55/P55)</f>
        <v>2.8351528384279487</v>
      </c>
      <c r="D55" s="59" t="s">
        <v>93</v>
      </c>
      <c r="E55" s="32">
        <v>30.9</v>
      </c>
      <c r="F55" s="38">
        <v>32.9</v>
      </c>
      <c r="G55" s="38">
        <v>16.4</v>
      </c>
      <c r="H55" s="38">
        <v>4.6</v>
      </c>
      <c r="I55" s="39">
        <v>6.8</v>
      </c>
      <c r="J55" s="40">
        <v>0.4</v>
      </c>
      <c r="K55" s="38">
        <v>0.1</v>
      </c>
      <c r="L55" s="38">
        <v>1.7</v>
      </c>
      <c r="M55" s="38">
        <v>0</v>
      </c>
      <c r="N55" s="38">
        <v>6.1</v>
      </c>
      <c r="O55" s="40">
        <v>0.1</v>
      </c>
      <c r="P55" s="37">
        <f>R55-SUM(J55:O55)</f>
        <v>91.59999999999997</v>
      </c>
      <c r="Q55" s="37">
        <f>SUM(J55:O55)</f>
        <v>8.4</v>
      </c>
      <c r="R55" s="37">
        <f>SUM(E55:O55)</f>
        <v>99.99999999999997</v>
      </c>
    </row>
    <row r="56" spans="3:18" ht="10.5">
      <c r="C56" s="33">
        <f>$E$49*(E56/P56)+$F$49*(F56/P56)+$G$49*(G56/P56)+$H$49*(H56/P56)+$I$49*(I56/P56)</f>
        <v>3.6132897603485836</v>
      </c>
      <c r="D56" s="59" t="s">
        <v>94</v>
      </c>
      <c r="E56" s="32">
        <v>63.7</v>
      </c>
      <c r="F56" s="38">
        <v>24.7</v>
      </c>
      <c r="G56" s="38">
        <v>1.4</v>
      </c>
      <c r="H56" s="38">
        <v>0</v>
      </c>
      <c r="I56" s="39">
        <v>2</v>
      </c>
      <c r="J56" s="40">
        <v>0.5</v>
      </c>
      <c r="K56" s="38">
        <v>0.1</v>
      </c>
      <c r="L56" s="38">
        <v>4.4</v>
      </c>
      <c r="M56" s="38">
        <v>0</v>
      </c>
      <c r="N56" s="38">
        <v>3.2</v>
      </c>
      <c r="O56" s="40">
        <v>0.2</v>
      </c>
      <c r="P56" s="37">
        <f>R56-SUM(J56:O56)</f>
        <v>91.80000000000001</v>
      </c>
      <c r="Q56" s="37">
        <f>SUM(J56:O56)</f>
        <v>8.399999999999999</v>
      </c>
      <c r="R56" s="37">
        <f>SUM(E56:O56)</f>
        <v>100.20000000000002</v>
      </c>
    </row>
    <row r="57" spans="3:18" ht="12" thickBot="1">
      <c r="C57" s="12">
        <f>$E$49*(E57/P57)+$F$49*(F57/P57)+$G$49*(G57/P57)+$H$49*(H57/P57)+$I$49*(I57/P57)</f>
        <v>2.8831877729257642</v>
      </c>
      <c r="D57" s="60" t="s">
        <v>95</v>
      </c>
      <c r="E57" s="19">
        <v>32.9</v>
      </c>
      <c r="F57" s="30">
        <v>32.4</v>
      </c>
      <c r="G57" s="30">
        <v>15.5</v>
      </c>
      <c r="H57" s="30">
        <v>4.3</v>
      </c>
      <c r="I57" s="22">
        <v>6.5</v>
      </c>
      <c r="J57" s="21">
        <v>0.4</v>
      </c>
      <c r="K57" s="30">
        <v>0.1</v>
      </c>
      <c r="L57" s="30">
        <v>1.9</v>
      </c>
      <c r="M57" s="30">
        <v>0</v>
      </c>
      <c r="N57" s="30">
        <v>5.8</v>
      </c>
      <c r="O57" s="21">
        <v>0.1</v>
      </c>
      <c r="P57" s="9">
        <f>R57-SUM(J57:O57)</f>
        <v>91.6</v>
      </c>
      <c r="Q57" s="9">
        <f>SUM(J57:O57)</f>
        <v>8.299999999999999</v>
      </c>
      <c r="R57" s="9">
        <f>SUM(E57:O57)</f>
        <v>99.89999999999999</v>
      </c>
    </row>
    <row r="58" spans="3:18" ht="10.5">
      <c r="C58" s="24"/>
      <c r="D58" s="58" t="s">
        <v>96</v>
      </c>
      <c r="E58" s="10"/>
      <c r="F58" s="29"/>
      <c r="G58" s="29"/>
      <c r="H58" s="29"/>
      <c r="I58" s="16"/>
      <c r="J58" s="23"/>
      <c r="K58" s="29"/>
      <c r="L58" s="29"/>
      <c r="M58" s="29"/>
      <c r="N58" s="29"/>
      <c r="O58" s="23"/>
      <c r="P58" s="27"/>
      <c r="Q58" s="27"/>
      <c r="R58" s="27"/>
    </row>
    <row r="59" spans="3:18" ht="10.5">
      <c r="C59" s="33">
        <f>$E$49*(E59/P59)+$F$49*(F59/P59)+$G$49*(G59/P59)+$H$49*(H59/P59)+$I$49*(I59/P59)</f>
        <v>2.5986622073578594</v>
      </c>
      <c r="D59" s="59" t="s">
        <v>93</v>
      </c>
      <c r="E59" s="32">
        <v>22.6</v>
      </c>
      <c r="F59" s="38">
        <v>30.9</v>
      </c>
      <c r="G59" s="38">
        <v>22</v>
      </c>
      <c r="H59" s="38">
        <v>6</v>
      </c>
      <c r="I59" s="39">
        <v>8.2</v>
      </c>
      <c r="J59" s="40">
        <v>1.8</v>
      </c>
      <c r="K59" s="38">
        <v>0.4</v>
      </c>
      <c r="L59" s="38">
        <v>1.8</v>
      </c>
      <c r="M59" s="38">
        <v>0</v>
      </c>
      <c r="N59" s="38">
        <v>6.2</v>
      </c>
      <c r="O59" s="40">
        <v>0.1</v>
      </c>
      <c r="P59" s="37">
        <f>R59-SUM(J59:O59)</f>
        <v>89.7</v>
      </c>
      <c r="Q59" s="37">
        <f>SUM(J59:O59)</f>
        <v>10.299999999999999</v>
      </c>
      <c r="R59" s="37">
        <f>SUM(E59:O59)</f>
        <v>100</v>
      </c>
    </row>
    <row r="60" spans="3:18" ht="10.5">
      <c r="C60" s="33">
        <f>$E$49*(E60/P60)+$F$49*(F60/P60)+$G$49*(G60/P60)+$H$49*(H60/P60)+$I$49*(I60/P60)</f>
        <v>3.4533762057877815</v>
      </c>
      <c r="D60" s="59" t="s">
        <v>94</v>
      </c>
      <c r="E60" s="32">
        <v>58.1</v>
      </c>
      <c r="F60" s="38">
        <v>26</v>
      </c>
      <c r="G60" s="38">
        <v>5.9</v>
      </c>
      <c r="H60" s="38">
        <v>0</v>
      </c>
      <c r="I60" s="39">
        <v>3.3</v>
      </c>
      <c r="J60" s="40">
        <v>0</v>
      </c>
      <c r="K60" s="38">
        <v>0</v>
      </c>
      <c r="L60" s="38">
        <v>1.6</v>
      </c>
      <c r="M60" s="38">
        <v>0</v>
      </c>
      <c r="N60" s="38">
        <v>4.8</v>
      </c>
      <c r="O60" s="40">
        <v>0.4</v>
      </c>
      <c r="P60" s="37">
        <f>R60-SUM(J60:O60)</f>
        <v>93.3</v>
      </c>
      <c r="Q60" s="37">
        <f>SUM(J60:O60)</f>
        <v>6.800000000000001</v>
      </c>
      <c r="R60" s="37">
        <f>SUM(E60:O60)</f>
        <v>100.1</v>
      </c>
    </row>
    <row r="61" spans="3:18" ht="12" thickBot="1">
      <c r="C61" s="12">
        <f>$E$49*(E61/P61)+$F$49*(F61/P61)+$G$49*(G61/P61)+$H$49*(H61/P61)+$I$49*(I61/P61)</f>
        <v>2.658888888888889</v>
      </c>
      <c r="D61" s="60" t="s">
        <v>95</v>
      </c>
      <c r="E61" s="19">
        <v>25.1</v>
      </c>
      <c r="F61" s="30">
        <v>30.5</v>
      </c>
      <c r="G61" s="30">
        <v>20.9</v>
      </c>
      <c r="H61" s="30">
        <v>5.6</v>
      </c>
      <c r="I61" s="22">
        <v>7.9</v>
      </c>
      <c r="J61" s="21">
        <v>1.7</v>
      </c>
      <c r="K61" s="30">
        <v>0.4</v>
      </c>
      <c r="L61" s="30">
        <v>1.8</v>
      </c>
      <c r="M61" s="30">
        <v>0</v>
      </c>
      <c r="N61" s="30">
        <v>6.1</v>
      </c>
      <c r="O61" s="21">
        <v>0.1</v>
      </c>
      <c r="P61" s="9">
        <f>R61-SUM(J61:O61)</f>
        <v>90</v>
      </c>
      <c r="Q61" s="9">
        <f>SUM(J61:O61)</f>
        <v>10.1</v>
      </c>
      <c r="R61" s="9">
        <f>SUM(E61:O61)</f>
        <v>100.1</v>
      </c>
    </row>
    <row r="62" spans="3:18" ht="10.5">
      <c r="C62" s="24"/>
      <c r="D62" s="58" t="s">
        <v>97</v>
      </c>
      <c r="E62" s="10"/>
      <c r="F62" s="29"/>
      <c r="G62" s="29"/>
      <c r="H62" s="29"/>
      <c r="I62" s="16"/>
      <c r="J62" s="23"/>
      <c r="K62" s="29"/>
      <c r="L62" s="29"/>
      <c r="M62" s="29"/>
      <c r="N62" s="29"/>
      <c r="O62" s="23"/>
      <c r="P62" s="27"/>
      <c r="Q62" s="27"/>
      <c r="R62" s="27"/>
    </row>
    <row r="63" spans="3:18" ht="10.5">
      <c r="C63" s="33">
        <f aca="true" t="shared" si="0" ref="C63:C77">$E$49*(E63/P63)+$F$49*(F63/P63)+$G$49*(G63/P63)+$H$49*(H63/P63)+$I$49*(I63/P63)</f>
        <v>2.8407643312101913</v>
      </c>
      <c r="D63" s="59" t="s">
        <v>93</v>
      </c>
      <c r="E63" s="32">
        <v>29.7</v>
      </c>
      <c r="F63" s="38">
        <v>35.1</v>
      </c>
      <c r="G63" s="38">
        <v>18.8</v>
      </c>
      <c r="H63" s="38">
        <v>5.9</v>
      </c>
      <c r="I63" s="39">
        <v>4.7</v>
      </c>
      <c r="J63" s="40">
        <v>0.1</v>
      </c>
      <c r="K63" s="38">
        <v>0</v>
      </c>
      <c r="L63" s="38">
        <v>1.2</v>
      </c>
      <c r="M63" s="38">
        <v>0</v>
      </c>
      <c r="N63" s="38">
        <v>4.5</v>
      </c>
      <c r="O63" s="40">
        <v>0</v>
      </c>
      <c r="P63" s="37">
        <f>R63-SUM(J63:O63)</f>
        <v>94.2</v>
      </c>
      <c r="Q63" s="37">
        <f>SUM(J63:O63)</f>
        <v>5.8</v>
      </c>
      <c r="R63" s="37">
        <f>SUM(E63:O63)</f>
        <v>100</v>
      </c>
    </row>
    <row r="64" spans="3:18" ht="10.5">
      <c r="C64" s="33">
        <f t="shared" si="0"/>
        <v>3.4462982273201255</v>
      </c>
      <c r="D64" s="59" t="s">
        <v>94</v>
      </c>
      <c r="E64" s="32">
        <v>54.1</v>
      </c>
      <c r="F64" s="38">
        <v>35.1</v>
      </c>
      <c r="G64" s="38">
        <v>4.4</v>
      </c>
      <c r="H64" s="38">
        <v>0</v>
      </c>
      <c r="I64" s="39">
        <v>2.3</v>
      </c>
      <c r="J64" s="40">
        <v>0</v>
      </c>
      <c r="K64" s="38">
        <v>0</v>
      </c>
      <c r="L64" s="38">
        <v>2.1</v>
      </c>
      <c r="M64" s="38">
        <v>0</v>
      </c>
      <c r="N64" s="38">
        <v>2.1</v>
      </c>
      <c r="O64" s="40">
        <v>0</v>
      </c>
      <c r="P64" s="37">
        <f>R64-SUM(J64:O64)</f>
        <v>95.89999999999999</v>
      </c>
      <c r="Q64" s="37">
        <f>SUM(J64:O64)</f>
        <v>4.2</v>
      </c>
      <c r="R64" s="37">
        <f>SUM(E64:O64)</f>
        <v>100.1</v>
      </c>
    </row>
    <row r="65" spans="3:18" ht="12" thickBot="1">
      <c r="C65" s="12">
        <f t="shared" si="0"/>
        <v>2.9004237288135597</v>
      </c>
      <c r="D65" s="60" t="s">
        <v>95</v>
      </c>
      <c r="E65" s="19">
        <v>32.1</v>
      </c>
      <c r="F65" s="30">
        <v>35.1</v>
      </c>
      <c r="G65" s="30">
        <v>17.4</v>
      </c>
      <c r="H65" s="30">
        <v>5.3</v>
      </c>
      <c r="I65" s="22">
        <v>4.5</v>
      </c>
      <c r="J65" s="21">
        <v>0.1</v>
      </c>
      <c r="K65" s="30">
        <v>0</v>
      </c>
      <c r="L65" s="30">
        <v>1.3</v>
      </c>
      <c r="M65" s="30">
        <v>0</v>
      </c>
      <c r="N65" s="30">
        <v>4.2</v>
      </c>
      <c r="O65" s="21">
        <v>0</v>
      </c>
      <c r="P65" s="9">
        <f>R65-SUM(J65:O65)</f>
        <v>94.39999999999999</v>
      </c>
      <c r="Q65" s="9">
        <f>SUM(J65:O65)</f>
        <v>5.6000000000000005</v>
      </c>
      <c r="R65" s="9">
        <f>SUM(E65:O65)</f>
        <v>99.99999999999999</v>
      </c>
    </row>
    <row r="66" spans="3:18" ht="10.5">
      <c r="C66" s="24"/>
      <c r="D66" s="58" t="s">
        <v>98</v>
      </c>
      <c r="E66" s="10"/>
      <c r="F66" s="29"/>
      <c r="G66" s="29"/>
      <c r="H66" s="29"/>
      <c r="I66" s="16"/>
      <c r="J66" s="23"/>
      <c r="K66" s="29"/>
      <c r="L66" s="29"/>
      <c r="M66" s="29"/>
      <c r="N66" s="29"/>
      <c r="O66" s="23"/>
      <c r="P66" s="27"/>
      <c r="Q66" s="27"/>
      <c r="R66" s="27"/>
    </row>
    <row r="67" spans="3:18" ht="10.5">
      <c r="C67" s="33">
        <f t="shared" si="0"/>
        <v>3.234042553191489</v>
      </c>
      <c r="D67" s="59" t="s">
        <v>93</v>
      </c>
      <c r="E67" s="32">
        <v>43.2</v>
      </c>
      <c r="F67" s="38">
        <v>33</v>
      </c>
      <c r="G67" s="38">
        <v>7.9</v>
      </c>
      <c r="H67" s="38">
        <v>1.2</v>
      </c>
      <c r="I67" s="39">
        <v>4</v>
      </c>
      <c r="J67" s="40">
        <v>4.6</v>
      </c>
      <c r="K67" s="38">
        <v>0</v>
      </c>
      <c r="L67" s="38">
        <v>1.9</v>
      </c>
      <c r="M67" s="38">
        <v>0</v>
      </c>
      <c r="N67" s="38">
        <v>4</v>
      </c>
      <c r="O67" s="40">
        <v>0.3</v>
      </c>
      <c r="P67" s="37">
        <f>R67-SUM(J67:O67)</f>
        <v>89.30000000000001</v>
      </c>
      <c r="Q67" s="37">
        <f>SUM(J67:O67)</f>
        <v>10.8</v>
      </c>
      <c r="R67" s="37">
        <f>SUM(E67:O67)</f>
        <v>100.10000000000001</v>
      </c>
    </row>
    <row r="68" spans="3:18" ht="10.5">
      <c r="C68" s="33">
        <f t="shared" si="0"/>
        <v>3.7182770663562272</v>
      </c>
      <c r="D68" s="59" t="s">
        <v>94</v>
      </c>
      <c r="E68" s="32">
        <v>71.8</v>
      </c>
      <c r="F68" s="38">
        <v>9.4</v>
      </c>
      <c r="G68" s="38">
        <v>2</v>
      </c>
      <c r="H68" s="38">
        <v>0</v>
      </c>
      <c r="I68" s="39">
        <v>2.7</v>
      </c>
      <c r="J68" s="40">
        <v>0</v>
      </c>
      <c r="K68" s="38">
        <v>0.7</v>
      </c>
      <c r="L68" s="38">
        <v>8.7</v>
      </c>
      <c r="M68" s="38">
        <v>0</v>
      </c>
      <c r="N68" s="38">
        <v>4</v>
      </c>
      <c r="O68" s="40">
        <v>0.7</v>
      </c>
      <c r="P68" s="37">
        <f>R68-SUM(J68:O68)</f>
        <v>85.90000000000002</v>
      </c>
      <c r="Q68" s="37">
        <f>SUM(J68:O68)</f>
        <v>14.099999999999998</v>
      </c>
      <c r="R68" s="37">
        <f>SUM(E68:O68)</f>
        <v>100.00000000000001</v>
      </c>
    </row>
    <row r="69" spans="3:18" ht="12" thickBot="1">
      <c r="C69" s="12">
        <f t="shared" si="0"/>
        <v>3.244394618834081</v>
      </c>
      <c r="D69" s="60" t="s">
        <v>95</v>
      </c>
      <c r="E69" s="19">
        <v>43.9</v>
      </c>
      <c r="F69" s="30">
        <v>32.4</v>
      </c>
      <c r="G69" s="30">
        <v>7.7</v>
      </c>
      <c r="H69" s="30">
        <v>1.2</v>
      </c>
      <c r="I69" s="22">
        <v>4</v>
      </c>
      <c r="J69" s="21">
        <v>4.5</v>
      </c>
      <c r="K69" s="30">
        <v>0</v>
      </c>
      <c r="L69" s="30">
        <v>2.1</v>
      </c>
      <c r="M69" s="30">
        <v>0</v>
      </c>
      <c r="N69" s="30">
        <v>4</v>
      </c>
      <c r="O69" s="21">
        <v>0.3</v>
      </c>
      <c r="P69" s="9">
        <f>R69-SUM(J69:O69)</f>
        <v>89.19999999999999</v>
      </c>
      <c r="Q69" s="9">
        <f>SUM(J69:O69)</f>
        <v>10.9</v>
      </c>
      <c r="R69" s="9">
        <f>SUM(E69:O69)</f>
        <v>100.1</v>
      </c>
    </row>
    <row r="70" spans="3:18" ht="10.5">
      <c r="C70" s="24"/>
      <c r="D70" s="58" t="s">
        <v>99</v>
      </c>
      <c r="E70" s="10"/>
      <c r="F70" s="29"/>
      <c r="G70" s="29"/>
      <c r="H70" s="29"/>
      <c r="I70" s="16"/>
      <c r="J70" s="23"/>
      <c r="K70" s="29"/>
      <c r="L70" s="29"/>
      <c r="M70" s="29"/>
      <c r="N70" s="29"/>
      <c r="O70" s="23"/>
      <c r="P70" s="27"/>
      <c r="Q70" s="27"/>
      <c r="R70" s="27"/>
    </row>
    <row r="71" spans="3:18" ht="10.5">
      <c r="C71" s="33">
        <f t="shared" si="0"/>
        <v>3.2860262008733625</v>
      </c>
      <c r="D71" s="59" t="s">
        <v>93</v>
      </c>
      <c r="E71" s="32">
        <v>48</v>
      </c>
      <c r="F71" s="38">
        <v>31</v>
      </c>
      <c r="G71" s="38">
        <v>7.7</v>
      </c>
      <c r="H71" s="38">
        <v>0.6</v>
      </c>
      <c r="I71" s="39">
        <v>4.3</v>
      </c>
      <c r="J71" s="40">
        <v>0</v>
      </c>
      <c r="K71" s="38">
        <v>4.3</v>
      </c>
      <c r="L71" s="38">
        <v>2.6</v>
      </c>
      <c r="M71" s="38">
        <v>0</v>
      </c>
      <c r="N71" s="38">
        <v>1.7</v>
      </c>
      <c r="O71" s="40">
        <v>0</v>
      </c>
      <c r="P71" s="37">
        <f>R71-SUM(J71:O71)</f>
        <v>91.6</v>
      </c>
      <c r="Q71" s="37">
        <f>SUM(J71:O71)</f>
        <v>8.6</v>
      </c>
      <c r="R71" s="37">
        <f>SUM(E71:O71)</f>
        <v>100.19999999999999</v>
      </c>
    </row>
    <row r="72" spans="3:18" ht="10.5">
      <c r="C72" s="33">
        <f t="shared" si="0"/>
        <v>3.8258602711157454</v>
      </c>
      <c r="D72" s="59" t="s">
        <v>94</v>
      </c>
      <c r="E72" s="32">
        <v>79.2</v>
      </c>
      <c r="F72" s="38">
        <v>16.7</v>
      </c>
      <c r="G72" s="38">
        <v>0</v>
      </c>
      <c r="H72" s="38">
        <v>0</v>
      </c>
      <c r="I72" s="39">
        <v>0</v>
      </c>
      <c r="J72" s="40">
        <v>0</v>
      </c>
      <c r="K72" s="38">
        <v>0</v>
      </c>
      <c r="L72" s="38">
        <v>4.2</v>
      </c>
      <c r="M72" s="38">
        <v>0</v>
      </c>
      <c r="N72" s="38">
        <v>0</v>
      </c>
      <c r="O72" s="40">
        <v>0</v>
      </c>
      <c r="P72" s="37">
        <f>R72-SUM(J72:O72)</f>
        <v>95.9</v>
      </c>
      <c r="Q72" s="37">
        <f>SUM(J72:O72)</f>
        <v>4.2</v>
      </c>
      <c r="R72" s="37">
        <f>SUM(E72:O72)</f>
        <v>100.10000000000001</v>
      </c>
    </row>
    <row r="73" spans="3:18" ht="12" thickBot="1">
      <c r="C73" s="12">
        <f t="shared" si="0"/>
        <v>3.8258602711157454</v>
      </c>
      <c r="D73" s="60" t="s">
        <v>95</v>
      </c>
      <c r="E73" s="19">
        <v>79.2</v>
      </c>
      <c r="F73" s="30">
        <v>16.7</v>
      </c>
      <c r="G73" s="30">
        <v>0</v>
      </c>
      <c r="H73" s="30">
        <v>0</v>
      </c>
      <c r="I73" s="22">
        <v>0</v>
      </c>
      <c r="J73" s="21">
        <v>0</v>
      </c>
      <c r="K73" s="30">
        <v>0</v>
      </c>
      <c r="L73" s="30">
        <v>4.2</v>
      </c>
      <c r="M73" s="30">
        <v>0</v>
      </c>
      <c r="N73" s="30">
        <v>0</v>
      </c>
      <c r="O73" s="21">
        <v>0</v>
      </c>
      <c r="P73" s="9">
        <f>R73-SUM(J73:O73)</f>
        <v>95.9</v>
      </c>
      <c r="Q73" s="9">
        <f>SUM(J73:O73)</f>
        <v>4.2</v>
      </c>
      <c r="R73" s="9">
        <f>SUM(E73:O73)</f>
        <v>100.10000000000001</v>
      </c>
    </row>
    <row r="74" spans="3:18" ht="10.5">
      <c r="C74" s="24"/>
      <c r="D74" s="58" t="s">
        <v>101</v>
      </c>
      <c r="E74" s="10"/>
      <c r="F74" s="29"/>
      <c r="G74" s="29"/>
      <c r="H74" s="29"/>
      <c r="I74" s="16"/>
      <c r="J74" s="23"/>
      <c r="K74" s="29"/>
      <c r="L74" s="29"/>
      <c r="M74" s="29"/>
      <c r="N74" s="29"/>
      <c r="O74" s="23"/>
      <c r="P74" s="27"/>
      <c r="Q74" s="27"/>
      <c r="R74" s="27"/>
    </row>
    <row r="75" spans="3:18" ht="10.5">
      <c r="C75" s="33">
        <f t="shared" si="0"/>
        <v>2.9088913282107582</v>
      </c>
      <c r="D75" s="59" t="s">
        <v>93</v>
      </c>
      <c r="E75" s="32">
        <v>33.4</v>
      </c>
      <c r="F75" s="38">
        <v>32.1</v>
      </c>
      <c r="G75" s="38">
        <v>15.5</v>
      </c>
      <c r="H75" s="38">
        <v>4.1</v>
      </c>
      <c r="I75" s="39">
        <v>6</v>
      </c>
      <c r="J75" s="40">
        <v>1.3</v>
      </c>
      <c r="K75" s="38">
        <v>0.2</v>
      </c>
      <c r="L75" s="38">
        <v>2</v>
      </c>
      <c r="M75" s="38">
        <v>0</v>
      </c>
      <c r="N75" s="38">
        <v>5.3</v>
      </c>
      <c r="O75" s="40">
        <v>0.1</v>
      </c>
      <c r="P75" s="37">
        <f>R75-SUM(J75:O75)</f>
        <v>91.09999999999998</v>
      </c>
      <c r="Q75" s="37">
        <f>SUM(J75:O75)</f>
        <v>8.9</v>
      </c>
      <c r="R75" s="37">
        <f>SUM(E75:O75)</f>
        <v>99.99999999999999</v>
      </c>
    </row>
    <row r="76" spans="3:18" ht="10.5">
      <c r="C76" s="33">
        <f t="shared" si="0"/>
        <v>3.6139784946236566</v>
      </c>
      <c r="D76" s="59" t="s">
        <v>94</v>
      </c>
      <c r="E76" s="32">
        <v>64.6</v>
      </c>
      <c r="F76" s="38">
        <v>24.3</v>
      </c>
      <c r="G76" s="38">
        <v>2.4</v>
      </c>
      <c r="H76" s="38">
        <v>0</v>
      </c>
      <c r="I76" s="39">
        <v>1.7</v>
      </c>
      <c r="J76" s="40">
        <v>0.1</v>
      </c>
      <c r="K76" s="38">
        <v>0.1</v>
      </c>
      <c r="L76" s="38">
        <v>3.7</v>
      </c>
      <c r="M76" s="38">
        <v>0</v>
      </c>
      <c r="N76" s="38">
        <v>2.9</v>
      </c>
      <c r="O76" s="40">
        <v>0.1</v>
      </c>
      <c r="P76" s="37">
        <f>R76-SUM(J76:O76)</f>
        <v>92.99999999999999</v>
      </c>
      <c r="Q76" s="37">
        <f>SUM(J76:O76)</f>
        <v>6.9</v>
      </c>
      <c r="R76" s="37">
        <f>SUM(E76:O76)</f>
        <v>99.89999999999999</v>
      </c>
    </row>
    <row r="77" spans="3:18" ht="12" thickBot="1">
      <c r="C77" s="12">
        <f t="shared" si="0"/>
        <v>2.9759036144578324</v>
      </c>
      <c r="D77" s="60" t="s">
        <v>95</v>
      </c>
      <c r="E77" s="19">
        <v>36.3</v>
      </c>
      <c r="F77" s="30">
        <v>31.4</v>
      </c>
      <c r="G77" s="30">
        <v>14.3</v>
      </c>
      <c r="H77" s="30">
        <v>3.7</v>
      </c>
      <c r="I77" s="22">
        <v>5.6</v>
      </c>
      <c r="J77" s="21">
        <v>1.2</v>
      </c>
      <c r="K77" s="30">
        <v>0.2</v>
      </c>
      <c r="L77" s="30">
        <v>2.1</v>
      </c>
      <c r="M77" s="30">
        <v>0</v>
      </c>
      <c r="N77" s="30">
        <v>5.1</v>
      </c>
      <c r="O77" s="21">
        <v>0.1</v>
      </c>
      <c r="P77" s="9">
        <f>R77-SUM(J77:O77)</f>
        <v>91.29999999999997</v>
      </c>
      <c r="Q77" s="9">
        <f>SUM(J77:O77)</f>
        <v>8.7</v>
      </c>
      <c r="R77" s="9">
        <f>SUM(E77:O77)</f>
        <v>99.99999999999997</v>
      </c>
    </row>
    <row r="80" ht="12" thickBot="1"/>
    <row r="81" spans="3:21" ht="15" thickBot="1">
      <c r="C81" s="1"/>
      <c r="D81" s="1"/>
      <c r="E81"/>
      <c r="F81" s="4"/>
      <c r="G81" s="5"/>
      <c r="H81" s="5"/>
      <c r="I81" s="84" t="s">
        <v>115</v>
      </c>
      <c r="J81" s="5"/>
      <c r="K81" s="5"/>
      <c r="L81" s="5"/>
      <c r="M81" s="6"/>
      <c r="S81" s="3"/>
      <c r="T81" s="3"/>
      <c r="U81" s="3"/>
    </row>
    <row r="82" spans="3:21" ht="10.5">
      <c r="C82" s="1"/>
      <c r="D82" s="1"/>
      <c r="E82"/>
      <c r="F82" s="42" t="s">
        <v>116</v>
      </c>
      <c r="G82" s="43"/>
      <c r="H82" s="43"/>
      <c r="I82" s="44"/>
      <c r="J82" s="51"/>
      <c r="K82" s="52" t="s">
        <v>114</v>
      </c>
      <c r="L82" s="43"/>
      <c r="M82" s="44"/>
      <c r="S82" s="3"/>
      <c r="T82" s="3"/>
      <c r="U82" s="3"/>
    </row>
    <row r="83" spans="3:21" ht="10.5">
      <c r="C83" s="1"/>
      <c r="D83" s="1"/>
      <c r="E83"/>
      <c r="F83" s="32">
        <v>2.658888888888889</v>
      </c>
      <c r="G83" s="36" t="s">
        <v>95</v>
      </c>
      <c r="H83" s="40" t="s">
        <v>96</v>
      </c>
      <c r="I83" s="39"/>
      <c r="J83" s="32">
        <v>2.5986622073578594</v>
      </c>
      <c r="K83" s="36" t="s">
        <v>93</v>
      </c>
      <c r="L83" s="40" t="s">
        <v>96</v>
      </c>
      <c r="M83" s="39"/>
      <c r="S83" s="3"/>
      <c r="T83" s="3"/>
      <c r="U83" s="3"/>
    </row>
    <row r="84" spans="3:21" ht="10.5">
      <c r="C84" s="1"/>
      <c r="D84" s="1"/>
      <c r="E84"/>
      <c r="F84" s="32">
        <v>2.8831877729257642</v>
      </c>
      <c r="G84" s="36" t="s">
        <v>95</v>
      </c>
      <c r="H84" s="45" t="s">
        <v>92</v>
      </c>
      <c r="I84" s="39"/>
      <c r="J84" s="32">
        <v>2.8351528384279487</v>
      </c>
      <c r="K84" s="36" t="s">
        <v>93</v>
      </c>
      <c r="L84" s="40" t="s">
        <v>92</v>
      </c>
      <c r="M84" s="39"/>
      <c r="S84" s="3"/>
      <c r="T84" s="3"/>
      <c r="U84" s="41"/>
    </row>
    <row r="85" spans="3:21" ht="10.5">
      <c r="C85" s="1"/>
      <c r="D85" s="1"/>
      <c r="E85"/>
      <c r="F85" s="32">
        <v>2.9004237288135597</v>
      </c>
      <c r="G85" s="36" t="s">
        <v>95</v>
      </c>
      <c r="H85" s="40" t="s">
        <v>97</v>
      </c>
      <c r="I85" s="39"/>
      <c r="J85" s="32">
        <v>2.8407643312101913</v>
      </c>
      <c r="K85" s="36" t="s">
        <v>93</v>
      </c>
      <c r="L85" s="40" t="s">
        <v>97</v>
      </c>
      <c r="M85" s="39"/>
      <c r="S85" s="3"/>
      <c r="T85" s="3"/>
      <c r="U85" s="18"/>
    </row>
    <row r="86" spans="3:21" ht="10.5">
      <c r="C86" s="1"/>
      <c r="D86" s="1"/>
      <c r="E86"/>
      <c r="F86" s="32">
        <v>3.244394618834081</v>
      </c>
      <c r="G86" s="36" t="s">
        <v>95</v>
      </c>
      <c r="H86" s="40" t="s">
        <v>98</v>
      </c>
      <c r="I86" s="39"/>
      <c r="J86" s="32">
        <v>3.1829134720700987</v>
      </c>
      <c r="K86" s="36" t="s">
        <v>93</v>
      </c>
      <c r="L86" s="40" t="s">
        <v>100</v>
      </c>
      <c r="M86" s="39"/>
      <c r="S86" s="3"/>
      <c r="T86" s="3"/>
      <c r="U86" s="3"/>
    </row>
    <row r="87" spans="3:21" ht="10.5">
      <c r="C87" s="1"/>
      <c r="D87" s="1"/>
      <c r="E87"/>
      <c r="F87" s="32">
        <v>3.6909090909090905</v>
      </c>
      <c r="G87" s="36" t="s">
        <v>95</v>
      </c>
      <c r="H87" s="40" t="s">
        <v>100</v>
      </c>
      <c r="I87" s="39"/>
      <c r="J87" s="32">
        <v>3.234042553191489</v>
      </c>
      <c r="K87" s="36" t="s">
        <v>93</v>
      </c>
      <c r="L87" s="40" t="s">
        <v>98</v>
      </c>
      <c r="M87" s="39"/>
      <c r="S87" s="3"/>
      <c r="T87" s="3"/>
      <c r="U87" s="3"/>
    </row>
    <row r="88" spans="3:21" ht="10.5">
      <c r="C88" s="1"/>
      <c r="D88" s="1"/>
      <c r="E88"/>
      <c r="F88" s="32">
        <v>3.8258602711157454</v>
      </c>
      <c r="G88" s="36" t="s">
        <v>95</v>
      </c>
      <c r="H88" s="40" t="s">
        <v>99</v>
      </c>
      <c r="I88" s="39"/>
      <c r="J88" s="32">
        <v>3.2860262008733625</v>
      </c>
      <c r="K88" s="36" t="s">
        <v>93</v>
      </c>
      <c r="L88" s="40" t="s">
        <v>99</v>
      </c>
      <c r="M88" s="39"/>
      <c r="S88" s="3"/>
      <c r="T88" s="3"/>
      <c r="U88" s="3"/>
    </row>
    <row r="89" spans="3:21" ht="10.5">
      <c r="C89" s="1"/>
      <c r="D89" s="1"/>
      <c r="E89"/>
      <c r="F89" s="32"/>
      <c r="G89" s="46"/>
      <c r="H89" s="40"/>
      <c r="I89" s="39"/>
      <c r="J89" s="32"/>
      <c r="K89" s="40"/>
      <c r="L89" s="40"/>
      <c r="M89" s="39"/>
      <c r="S89" s="3"/>
      <c r="T89" s="3"/>
      <c r="U89" s="41"/>
    </row>
    <row r="90" spans="3:21" ht="10.5">
      <c r="C90" s="1"/>
      <c r="D90" s="1"/>
      <c r="E90"/>
      <c r="F90" s="32"/>
      <c r="G90" s="46"/>
      <c r="H90" s="40"/>
      <c r="I90" s="39"/>
      <c r="J90" s="32">
        <v>3.4462982273201255</v>
      </c>
      <c r="K90" s="40" t="s">
        <v>94</v>
      </c>
      <c r="L90" s="40" t="s">
        <v>97</v>
      </c>
      <c r="M90" s="39"/>
      <c r="S90" s="3"/>
      <c r="T90" s="3"/>
      <c r="U90" s="3"/>
    </row>
    <row r="91" spans="3:21" ht="10.5">
      <c r="C91" s="1"/>
      <c r="D91" s="1"/>
      <c r="E91"/>
      <c r="F91" s="32"/>
      <c r="G91" s="46"/>
      <c r="H91" s="40"/>
      <c r="I91" s="39"/>
      <c r="J91" s="32">
        <v>3.4533762057877815</v>
      </c>
      <c r="K91" s="40" t="s">
        <v>94</v>
      </c>
      <c r="L91" s="40" t="s">
        <v>96</v>
      </c>
      <c r="M91" s="39"/>
      <c r="S91" s="3"/>
      <c r="T91" s="3"/>
      <c r="U91" s="3"/>
    </row>
    <row r="92" spans="3:21" ht="10.5">
      <c r="C92" s="1"/>
      <c r="D92" s="1"/>
      <c r="E92"/>
      <c r="F92" s="32"/>
      <c r="G92" s="46"/>
      <c r="H92" s="40"/>
      <c r="I92" s="39"/>
      <c r="J92" s="32">
        <v>3.6132897603485836</v>
      </c>
      <c r="K92" s="40" t="s">
        <v>94</v>
      </c>
      <c r="L92" s="40" t="s">
        <v>92</v>
      </c>
      <c r="M92" s="39"/>
      <c r="S92" s="3"/>
      <c r="T92" s="3"/>
      <c r="U92" s="18"/>
    </row>
    <row r="93" spans="3:21" ht="10.5">
      <c r="C93" s="1"/>
      <c r="D93" s="1"/>
      <c r="E93"/>
      <c r="F93" s="32"/>
      <c r="G93" s="46"/>
      <c r="H93" s="40"/>
      <c r="I93" s="39"/>
      <c r="J93" s="32">
        <v>3.6909090909090905</v>
      </c>
      <c r="K93" s="40" t="s">
        <v>94</v>
      </c>
      <c r="L93" s="40" t="s">
        <v>100</v>
      </c>
      <c r="M93" s="39"/>
      <c r="S93" s="3"/>
      <c r="T93" s="3"/>
      <c r="U93" s="3"/>
    </row>
    <row r="94" spans="3:21" ht="10.5">
      <c r="C94" s="1"/>
      <c r="D94" s="1"/>
      <c r="E94"/>
      <c r="F94" s="32"/>
      <c r="G94" s="46"/>
      <c r="H94" s="40"/>
      <c r="I94" s="39"/>
      <c r="J94" s="32">
        <v>3.7182770663562272</v>
      </c>
      <c r="K94" s="40" t="s">
        <v>94</v>
      </c>
      <c r="L94" s="40" t="s">
        <v>98</v>
      </c>
      <c r="M94" s="39"/>
      <c r="S94" s="3"/>
      <c r="T94" s="3"/>
      <c r="U94" s="3"/>
    </row>
    <row r="95" spans="3:21" ht="12" thickBot="1">
      <c r="C95" s="1"/>
      <c r="D95" s="1"/>
      <c r="E95"/>
      <c r="F95" s="47"/>
      <c r="G95" s="48"/>
      <c r="H95" s="49"/>
      <c r="I95" s="50"/>
      <c r="J95" s="47">
        <v>3.8258602711157454</v>
      </c>
      <c r="K95" s="49" t="s">
        <v>94</v>
      </c>
      <c r="L95" s="49" t="s">
        <v>99</v>
      </c>
      <c r="M95" s="50"/>
      <c r="S95" s="3"/>
      <c r="T95" s="3"/>
      <c r="U95" s="41"/>
    </row>
    <row r="96" spans="3:19" ht="10.5">
      <c r="C96" s="1"/>
      <c r="D96" s="3"/>
      <c r="E96"/>
      <c r="S96" s="3"/>
    </row>
    <row r="97" ht="12" thickBot="1"/>
    <row r="98" spans="2:18" ht="12.75" thickBot="1">
      <c r="B98" s="88"/>
      <c r="C98" s="89"/>
      <c r="D98" s="75"/>
      <c r="E98" s="5"/>
      <c r="F98" s="5"/>
      <c r="G98" s="5"/>
      <c r="H98" s="5"/>
      <c r="I98" s="5"/>
      <c r="J98" s="76" t="s">
        <v>26</v>
      </c>
      <c r="K98" s="5"/>
      <c r="L98" s="5"/>
      <c r="M98" s="5"/>
      <c r="N98" s="5"/>
      <c r="O98" s="5"/>
      <c r="P98" s="5"/>
      <c r="Q98" s="5"/>
      <c r="R98" s="6"/>
    </row>
    <row r="99" spans="2:18" ht="12" thickBot="1">
      <c r="B99" s="56"/>
      <c r="C99" s="11"/>
      <c r="D99" s="85"/>
      <c r="E99" s="19"/>
      <c r="F99" s="21"/>
      <c r="G99" s="86" t="s">
        <v>103</v>
      </c>
      <c r="H99" s="21"/>
      <c r="I99" s="22"/>
      <c r="J99" s="19"/>
      <c r="K99" s="21"/>
      <c r="L99" s="86" t="s">
        <v>104</v>
      </c>
      <c r="M99" s="21"/>
      <c r="N99" s="21"/>
      <c r="O99" s="22"/>
      <c r="P99" s="19"/>
      <c r="Q99" s="87" t="s">
        <v>107</v>
      </c>
      <c r="R99" s="22"/>
    </row>
    <row r="100" spans="2:18" ht="10.5">
      <c r="B100" s="57" t="s">
        <v>14</v>
      </c>
      <c r="C100" s="55" t="s">
        <v>111</v>
      </c>
      <c r="D100" s="57" t="s">
        <v>112</v>
      </c>
      <c r="E100" s="7" t="s">
        <v>81</v>
      </c>
      <c r="F100" s="7" t="s">
        <v>82</v>
      </c>
      <c r="G100" s="7" t="s">
        <v>83</v>
      </c>
      <c r="H100" s="7" t="s">
        <v>84</v>
      </c>
      <c r="I100" s="7" t="s">
        <v>85</v>
      </c>
      <c r="J100" s="7" t="s">
        <v>86</v>
      </c>
      <c r="K100" s="7" t="s">
        <v>87</v>
      </c>
      <c r="L100" s="7" t="s">
        <v>88</v>
      </c>
      <c r="M100" s="7" t="s">
        <v>89</v>
      </c>
      <c r="N100" s="7" t="s">
        <v>90</v>
      </c>
      <c r="O100" s="7" t="s">
        <v>91</v>
      </c>
      <c r="P100" s="7" t="s">
        <v>102</v>
      </c>
      <c r="Q100" s="7" t="s">
        <v>105</v>
      </c>
      <c r="R100" s="7" t="s">
        <v>106</v>
      </c>
    </row>
    <row r="101" spans="2:18" ht="12" thickBot="1">
      <c r="B101" s="74" t="s">
        <v>38</v>
      </c>
      <c r="C101" s="73" t="s">
        <v>110</v>
      </c>
      <c r="D101" s="74" t="s">
        <v>113</v>
      </c>
      <c r="E101" s="8">
        <v>4</v>
      </c>
      <c r="F101" s="8">
        <v>3</v>
      </c>
      <c r="G101" s="8">
        <v>2</v>
      </c>
      <c r="H101" s="8">
        <v>1</v>
      </c>
      <c r="I101" s="8">
        <v>0</v>
      </c>
      <c r="J101" s="8"/>
      <c r="K101" s="8"/>
      <c r="L101" s="8"/>
      <c r="M101" s="8"/>
      <c r="N101" s="8"/>
      <c r="O101" s="8"/>
      <c r="P101" s="8"/>
      <c r="Q101" s="8"/>
      <c r="R101" s="9"/>
    </row>
    <row r="102" spans="2:23" ht="10.5">
      <c r="B102" s="56">
        <v>39</v>
      </c>
      <c r="C102" s="11">
        <f aca="true" t="shared" si="1" ref="C102:C143">$E$49*(E102/P102)+$F$49*(F102/P102)+$G$49*(G102/P102)+$H$49*(H102/P102)+$I$49*(I102/P102)</f>
        <v>3.596202531645569</v>
      </c>
      <c r="D102" s="7" t="s">
        <v>25</v>
      </c>
      <c r="E102" s="27">
        <v>55.2</v>
      </c>
      <c r="F102" s="27">
        <v>19</v>
      </c>
      <c r="G102" s="27">
        <v>2.9</v>
      </c>
      <c r="H102" s="27">
        <v>0.5</v>
      </c>
      <c r="I102" s="27">
        <v>1.4</v>
      </c>
      <c r="J102" s="27">
        <v>10.5</v>
      </c>
      <c r="K102" s="27">
        <v>0</v>
      </c>
      <c r="L102" s="27">
        <v>5.2</v>
      </c>
      <c r="M102" s="27">
        <v>0</v>
      </c>
      <c r="N102" s="27">
        <v>5.2</v>
      </c>
      <c r="O102" s="27">
        <v>0</v>
      </c>
      <c r="P102" s="14">
        <f>R102-SUM(J102:O102)</f>
        <v>79.00000000000003</v>
      </c>
      <c r="Q102" s="14">
        <f>SUM(J102:O102)</f>
        <v>20.9</v>
      </c>
      <c r="R102" s="14">
        <f>SUM(E102:O102)</f>
        <v>99.90000000000002</v>
      </c>
      <c r="V102" s="82" t="s">
        <v>59</v>
      </c>
      <c r="W102" s="11">
        <v>2.447284345047924</v>
      </c>
    </row>
    <row r="103" spans="2:23" ht="10.5">
      <c r="B103" s="85">
        <v>38</v>
      </c>
      <c r="C103" s="33">
        <f t="shared" si="1"/>
        <v>3.56931216931217</v>
      </c>
      <c r="D103" s="77" t="s">
        <v>27</v>
      </c>
      <c r="E103" s="37">
        <v>65.6</v>
      </c>
      <c r="F103" s="37">
        <v>22</v>
      </c>
      <c r="G103" s="37">
        <v>4.3</v>
      </c>
      <c r="H103" s="37">
        <v>0.3</v>
      </c>
      <c r="I103" s="37">
        <v>2.3</v>
      </c>
      <c r="J103" s="37">
        <v>0.1</v>
      </c>
      <c r="K103" s="37">
        <v>0</v>
      </c>
      <c r="L103" s="37">
        <v>1.3</v>
      </c>
      <c r="M103" s="37">
        <v>0</v>
      </c>
      <c r="N103" s="37">
        <v>3.8</v>
      </c>
      <c r="O103" s="37">
        <v>0</v>
      </c>
      <c r="P103" s="37">
        <f aca="true" t="shared" si="2" ref="P103:P111">R103-SUM(J103:O103)</f>
        <v>94.49999999999997</v>
      </c>
      <c r="Q103" s="37">
        <f aca="true" t="shared" si="3" ref="Q103:Q111">SUM(J103:O103)</f>
        <v>5.2</v>
      </c>
      <c r="R103" s="37">
        <f aca="true" t="shared" si="4" ref="R103:R111">SUM(E103:O103)</f>
        <v>99.69999999999997</v>
      </c>
      <c r="V103" s="77" t="s">
        <v>65</v>
      </c>
      <c r="W103" s="33">
        <v>2.4520396912899676</v>
      </c>
    </row>
    <row r="104" spans="2:23" ht="10.5">
      <c r="B104" s="85">
        <v>30</v>
      </c>
      <c r="C104" s="33">
        <f t="shared" si="1"/>
        <v>3.176033934252386</v>
      </c>
      <c r="D104" s="77" t="s">
        <v>28</v>
      </c>
      <c r="E104" s="37">
        <v>38.3</v>
      </c>
      <c r="F104" s="37">
        <v>36.7</v>
      </c>
      <c r="G104" s="37">
        <v>18.1</v>
      </c>
      <c r="H104" s="37">
        <v>0</v>
      </c>
      <c r="I104" s="37">
        <v>1.2</v>
      </c>
      <c r="J104" s="37">
        <v>0</v>
      </c>
      <c r="K104" s="37">
        <v>0</v>
      </c>
      <c r="L104" s="37">
        <v>2.8</v>
      </c>
      <c r="M104" s="37">
        <v>0</v>
      </c>
      <c r="N104" s="37">
        <v>2.8</v>
      </c>
      <c r="O104" s="37">
        <v>0</v>
      </c>
      <c r="P104" s="37">
        <f t="shared" si="2"/>
        <v>94.3</v>
      </c>
      <c r="Q104" s="37">
        <f t="shared" si="3"/>
        <v>5.6</v>
      </c>
      <c r="R104" s="37">
        <f t="shared" si="4"/>
        <v>99.89999999999999</v>
      </c>
      <c r="V104" s="77" t="s">
        <v>64</v>
      </c>
      <c r="W104" s="33">
        <v>2.514438502673797</v>
      </c>
    </row>
    <row r="105" spans="2:23" ht="10.5">
      <c r="B105" s="85">
        <v>27</v>
      </c>
      <c r="C105" s="33">
        <f t="shared" si="1"/>
        <v>3.087241003271538</v>
      </c>
      <c r="D105" s="77" t="s">
        <v>29</v>
      </c>
      <c r="E105" s="37">
        <v>42.9</v>
      </c>
      <c r="F105" s="37">
        <v>27.9</v>
      </c>
      <c r="G105" s="37">
        <v>12.5</v>
      </c>
      <c r="H105" s="37">
        <v>2.8</v>
      </c>
      <c r="I105" s="37">
        <v>5.6</v>
      </c>
      <c r="J105" s="37">
        <v>0.3</v>
      </c>
      <c r="K105" s="37">
        <v>0</v>
      </c>
      <c r="L105" s="37">
        <v>3</v>
      </c>
      <c r="M105" s="37">
        <v>0</v>
      </c>
      <c r="N105" s="37">
        <v>4.8</v>
      </c>
      <c r="O105" s="37">
        <v>0</v>
      </c>
      <c r="P105" s="37">
        <f t="shared" si="2"/>
        <v>91.69999999999999</v>
      </c>
      <c r="Q105" s="37">
        <f t="shared" si="3"/>
        <v>8.1</v>
      </c>
      <c r="R105" s="37">
        <f t="shared" si="4"/>
        <v>99.79999999999998</v>
      </c>
      <c r="V105" s="77" t="s">
        <v>58</v>
      </c>
      <c r="W105" s="33">
        <v>2.549295774647888</v>
      </c>
    </row>
    <row r="106" spans="2:23" ht="10.5">
      <c r="B106" s="85">
        <v>28</v>
      </c>
      <c r="C106" s="33">
        <f t="shared" si="1"/>
        <v>3.143473570658037</v>
      </c>
      <c r="D106" s="77" t="s">
        <v>30</v>
      </c>
      <c r="E106" s="37">
        <v>39.5</v>
      </c>
      <c r="F106" s="37">
        <v>35.1</v>
      </c>
      <c r="G106" s="37">
        <v>13</v>
      </c>
      <c r="H106" s="37">
        <v>2.1</v>
      </c>
      <c r="I106" s="37">
        <v>3</v>
      </c>
      <c r="J106" s="37">
        <v>1.5</v>
      </c>
      <c r="K106" s="37">
        <v>0</v>
      </c>
      <c r="L106" s="37">
        <v>1.2</v>
      </c>
      <c r="M106" s="37">
        <v>0</v>
      </c>
      <c r="N106" s="37">
        <v>4.8</v>
      </c>
      <c r="O106" s="37">
        <v>0</v>
      </c>
      <c r="P106" s="37">
        <f t="shared" si="2"/>
        <v>92.69999999999999</v>
      </c>
      <c r="Q106" s="37">
        <f t="shared" si="3"/>
        <v>7.5</v>
      </c>
      <c r="R106" s="37">
        <f t="shared" si="4"/>
        <v>100.19999999999999</v>
      </c>
      <c r="V106" s="77" t="s">
        <v>62</v>
      </c>
      <c r="W106" s="33">
        <v>2.552538370720189</v>
      </c>
    </row>
    <row r="107" spans="2:23" ht="10.5">
      <c r="B107" s="85">
        <v>22</v>
      </c>
      <c r="C107" s="33">
        <f t="shared" si="1"/>
        <v>3.0194647201946476</v>
      </c>
      <c r="D107" s="77" t="s">
        <v>31</v>
      </c>
      <c r="E107" s="37">
        <v>35.7</v>
      </c>
      <c r="F107" s="37">
        <v>27.9</v>
      </c>
      <c r="G107" s="37">
        <v>10.2</v>
      </c>
      <c r="H107" s="37">
        <v>1.3</v>
      </c>
      <c r="I107" s="37">
        <v>7.1</v>
      </c>
      <c r="J107" s="37">
        <v>0</v>
      </c>
      <c r="K107" s="37">
        <v>0</v>
      </c>
      <c r="L107" s="37">
        <v>14.2</v>
      </c>
      <c r="M107" s="37">
        <v>0</v>
      </c>
      <c r="N107" s="37">
        <v>3.6</v>
      </c>
      <c r="O107" s="37">
        <v>0</v>
      </c>
      <c r="P107" s="37">
        <f t="shared" si="2"/>
        <v>82.19999999999999</v>
      </c>
      <c r="Q107" s="37">
        <f t="shared" si="3"/>
        <v>17.8</v>
      </c>
      <c r="R107" s="37">
        <f t="shared" si="4"/>
        <v>99.99999999999999</v>
      </c>
      <c r="V107" s="77" t="s">
        <v>37</v>
      </c>
      <c r="W107" s="33">
        <v>2.607886089813801</v>
      </c>
    </row>
    <row r="108" spans="2:23" ht="10.5">
      <c r="B108" s="85">
        <v>14</v>
      </c>
      <c r="C108" s="33">
        <f t="shared" si="1"/>
        <v>2.85310119695321</v>
      </c>
      <c r="D108" s="77" t="s">
        <v>32</v>
      </c>
      <c r="E108" s="37">
        <v>31.3</v>
      </c>
      <c r="F108" s="37">
        <v>32.1</v>
      </c>
      <c r="G108" s="37">
        <v>17.2</v>
      </c>
      <c r="H108" s="37">
        <v>6.3</v>
      </c>
      <c r="I108" s="37">
        <v>5</v>
      </c>
      <c r="J108" s="37">
        <v>0.5</v>
      </c>
      <c r="K108" s="37">
        <v>0</v>
      </c>
      <c r="L108" s="37">
        <v>1.4</v>
      </c>
      <c r="M108" s="37">
        <v>0</v>
      </c>
      <c r="N108" s="37">
        <v>6.2</v>
      </c>
      <c r="O108" s="37">
        <v>0.1</v>
      </c>
      <c r="P108" s="37">
        <f t="shared" si="2"/>
        <v>91.9</v>
      </c>
      <c r="Q108" s="37">
        <f t="shared" si="3"/>
        <v>8.2</v>
      </c>
      <c r="R108" s="37">
        <f t="shared" si="4"/>
        <v>100.10000000000001</v>
      </c>
      <c r="V108" s="77" t="s">
        <v>61</v>
      </c>
      <c r="W108" s="33">
        <v>2.6748329621380846</v>
      </c>
    </row>
    <row r="109" spans="2:23" ht="10.5">
      <c r="B109" s="85">
        <v>34</v>
      </c>
      <c r="C109" s="33">
        <f>$E$49*(F109/P109)+$F$49*(G109/P109)+$G$49*(H109/P109)+$H$49*(I109/P109)+$I$49*(J109/P109)</f>
        <v>3.3079584775086506</v>
      </c>
      <c r="D109" s="77" t="s">
        <v>33</v>
      </c>
      <c r="E109" s="78">
        <v>33.8</v>
      </c>
      <c r="F109" s="37">
        <v>36.6</v>
      </c>
      <c r="G109" s="37">
        <v>10.8</v>
      </c>
      <c r="H109" s="37">
        <v>2.6</v>
      </c>
      <c r="I109" s="37">
        <v>7.2</v>
      </c>
      <c r="J109" s="37">
        <v>0.6</v>
      </c>
      <c r="K109" s="37">
        <v>0</v>
      </c>
      <c r="L109" s="37">
        <v>1.1</v>
      </c>
      <c r="M109" s="37">
        <v>0</v>
      </c>
      <c r="N109" s="37">
        <v>7.2</v>
      </c>
      <c r="O109" s="37">
        <v>0</v>
      </c>
      <c r="P109" s="37">
        <f>R109-SUM(K109:O109)</f>
        <v>57.80000000000001</v>
      </c>
      <c r="Q109" s="37">
        <f>SUM(K109:O109)</f>
        <v>8.3</v>
      </c>
      <c r="R109" s="37">
        <f>SUM(F109:O109)</f>
        <v>66.10000000000001</v>
      </c>
      <c r="V109" s="77" t="s">
        <v>56</v>
      </c>
      <c r="W109" s="33">
        <v>2.6986155484558045</v>
      </c>
    </row>
    <row r="110" spans="2:23" ht="10.5">
      <c r="B110" s="85">
        <v>37</v>
      </c>
      <c r="C110" s="33">
        <f t="shared" si="1"/>
        <v>3.456431535269709</v>
      </c>
      <c r="D110" s="77" t="s">
        <v>34</v>
      </c>
      <c r="E110" s="37">
        <v>58.3</v>
      </c>
      <c r="F110" s="37">
        <v>28.6</v>
      </c>
      <c r="G110" s="37">
        <v>7.1</v>
      </c>
      <c r="H110" s="37">
        <v>0</v>
      </c>
      <c r="I110" s="37">
        <v>2.4</v>
      </c>
      <c r="J110" s="37">
        <v>0</v>
      </c>
      <c r="K110" s="37">
        <v>0</v>
      </c>
      <c r="L110" s="37">
        <v>0</v>
      </c>
      <c r="M110" s="37">
        <v>0</v>
      </c>
      <c r="N110" s="37">
        <v>2.4</v>
      </c>
      <c r="O110" s="37">
        <v>1.2</v>
      </c>
      <c r="P110" s="37">
        <f t="shared" si="2"/>
        <v>96.40000000000002</v>
      </c>
      <c r="Q110" s="37">
        <f t="shared" si="3"/>
        <v>3.5999999999999996</v>
      </c>
      <c r="R110" s="37">
        <f t="shared" si="4"/>
        <v>100.00000000000001</v>
      </c>
      <c r="V110" s="77" t="s">
        <v>78</v>
      </c>
      <c r="W110" s="33">
        <v>2.7346938775510203</v>
      </c>
    </row>
    <row r="111" spans="2:23" ht="10.5">
      <c r="B111" s="85">
        <v>15</v>
      </c>
      <c r="C111" s="33">
        <f t="shared" si="1"/>
        <v>2.8984881209503244</v>
      </c>
      <c r="D111" s="77" t="s">
        <v>35</v>
      </c>
      <c r="E111" s="37">
        <v>30.3</v>
      </c>
      <c r="F111" s="37">
        <v>39</v>
      </c>
      <c r="G111" s="37">
        <v>13.7</v>
      </c>
      <c r="H111" s="37">
        <v>2.8</v>
      </c>
      <c r="I111" s="37">
        <v>6.8</v>
      </c>
      <c r="J111" s="37">
        <v>0.2</v>
      </c>
      <c r="K111" s="37">
        <v>0.3</v>
      </c>
      <c r="L111" s="37">
        <v>1.4</v>
      </c>
      <c r="M111" s="37">
        <v>0</v>
      </c>
      <c r="N111" s="37">
        <v>5.3</v>
      </c>
      <c r="O111" s="37">
        <v>0.3</v>
      </c>
      <c r="P111" s="37">
        <f t="shared" si="2"/>
        <v>92.6</v>
      </c>
      <c r="Q111" s="37">
        <f t="shared" si="3"/>
        <v>7.499999999999999</v>
      </c>
      <c r="R111" s="37">
        <f t="shared" si="4"/>
        <v>100.1</v>
      </c>
      <c r="V111" s="77" t="s">
        <v>41</v>
      </c>
      <c r="W111" s="33">
        <v>2.7667410714285716</v>
      </c>
    </row>
    <row r="112" spans="2:23" ht="10.5">
      <c r="B112" s="85">
        <v>13</v>
      </c>
      <c r="C112" s="33">
        <f t="shared" si="1"/>
        <v>2.8434399117971334</v>
      </c>
      <c r="D112" s="77" t="s">
        <v>36</v>
      </c>
      <c r="E112" s="37">
        <v>34.5</v>
      </c>
      <c r="F112" s="37">
        <v>28.4</v>
      </c>
      <c r="G112" s="37">
        <v>13.6</v>
      </c>
      <c r="H112" s="37">
        <v>7.5</v>
      </c>
      <c r="I112" s="37">
        <v>6.7</v>
      </c>
      <c r="J112" s="37">
        <v>0</v>
      </c>
      <c r="K112" s="37">
        <v>0</v>
      </c>
      <c r="L112" s="37">
        <v>1.6</v>
      </c>
      <c r="M112" s="37">
        <v>0</v>
      </c>
      <c r="N112" s="37">
        <v>7.1</v>
      </c>
      <c r="O112" s="37">
        <v>0.6</v>
      </c>
      <c r="P112" s="37">
        <f aca="true" t="shared" si="5" ref="P112:P133">R112-SUM(J112:O112)</f>
        <v>90.69999999999999</v>
      </c>
      <c r="Q112" s="37">
        <f aca="true" t="shared" si="6" ref="Q112:Q133">SUM(J112:O112)</f>
        <v>9.299999999999999</v>
      </c>
      <c r="R112" s="37">
        <f aca="true" t="shared" si="7" ref="R112:R133">SUM(E112:O112)</f>
        <v>99.99999999999999</v>
      </c>
      <c r="V112" s="77" t="s">
        <v>60</v>
      </c>
      <c r="W112" s="33">
        <v>2.776344086021506</v>
      </c>
    </row>
    <row r="113" spans="2:23" ht="10.5">
      <c r="B113" s="85">
        <v>6</v>
      </c>
      <c r="C113" s="33">
        <f t="shared" si="1"/>
        <v>2.607886089813801</v>
      </c>
      <c r="D113" s="77" t="s">
        <v>37</v>
      </c>
      <c r="E113" s="37">
        <v>25.5</v>
      </c>
      <c r="F113" s="37">
        <v>29.8</v>
      </c>
      <c r="G113" s="37">
        <v>19.7</v>
      </c>
      <c r="H113" s="37">
        <v>7.3</v>
      </c>
      <c r="I113" s="37">
        <v>9</v>
      </c>
      <c r="J113" s="37">
        <v>0.2</v>
      </c>
      <c r="K113" s="37">
        <v>0</v>
      </c>
      <c r="L113" s="37">
        <v>2.5</v>
      </c>
      <c r="M113" s="37">
        <v>0</v>
      </c>
      <c r="N113" s="37">
        <v>5.9</v>
      </c>
      <c r="O113" s="37">
        <v>0.1</v>
      </c>
      <c r="P113" s="37">
        <f t="shared" si="5"/>
        <v>91.3</v>
      </c>
      <c r="Q113" s="37">
        <f t="shared" si="6"/>
        <v>8.700000000000001</v>
      </c>
      <c r="R113" s="37">
        <f t="shared" si="7"/>
        <v>100</v>
      </c>
      <c r="V113" s="77" t="s">
        <v>42</v>
      </c>
      <c r="W113" s="33">
        <v>2.8030303030303028</v>
      </c>
    </row>
    <row r="114" spans="2:23" ht="10.5">
      <c r="B114" s="85">
        <v>17</v>
      </c>
      <c r="C114" s="33">
        <f t="shared" si="1"/>
        <v>2.992383025027203</v>
      </c>
      <c r="D114" s="77" t="s">
        <v>39</v>
      </c>
      <c r="E114" s="37">
        <v>34</v>
      </c>
      <c r="F114" s="37">
        <v>38.5</v>
      </c>
      <c r="G114" s="37">
        <v>11</v>
      </c>
      <c r="H114" s="37">
        <v>1.5</v>
      </c>
      <c r="I114" s="37">
        <v>6.9</v>
      </c>
      <c r="J114" s="37">
        <v>0.2</v>
      </c>
      <c r="K114" s="37">
        <v>0</v>
      </c>
      <c r="L114" s="37">
        <v>0.6</v>
      </c>
      <c r="M114" s="37">
        <v>0</v>
      </c>
      <c r="N114" s="37">
        <v>7.1</v>
      </c>
      <c r="O114" s="37">
        <v>0.2</v>
      </c>
      <c r="P114" s="37">
        <f t="shared" si="5"/>
        <v>91.9</v>
      </c>
      <c r="Q114" s="37">
        <f t="shared" si="6"/>
        <v>8.1</v>
      </c>
      <c r="R114" s="37">
        <f t="shared" si="7"/>
        <v>100</v>
      </c>
      <c r="V114" s="77" t="s">
        <v>36</v>
      </c>
      <c r="W114" s="33">
        <v>2.8434399117971334</v>
      </c>
    </row>
    <row r="115" spans="2:23" ht="10.5">
      <c r="B115" s="85">
        <v>18</v>
      </c>
      <c r="C115" s="33">
        <f t="shared" si="1"/>
        <v>2.99540757749713</v>
      </c>
      <c r="D115" s="77" t="s">
        <v>40</v>
      </c>
      <c r="E115" s="37">
        <v>37</v>
      </c>
      <c r="F115" s="37">
        <v>27.4</v>
      </c>
      <c r="G115" s="37">
        <v>13.6</v>
      </c>
      <c r="H115" s="37">
        <v>3.5</v>
      </c>
      <c r="I115" s="37">
        <v>5.6</v>
      </c>
      <c r="J115" s="37">
        <v>0.3</v>
      </c>
      <c r="K115" s="37">
        <v>3.2</v>
      </c>
      <c r="L115" s="37">
        <v>1.1</v>
      </c>
      <c r="M115" s="37">
        <v>0</v>
      </c>
      <c r="N115" s="37">
        <v>8.5</v>
      </c>
      <c r="O115" s="37">
        <v>0</v>
      </c>
      <c r="P115" s="37">
        <f t="shared" si="5"/>
        <v>87.1</v>
      </c>
      <c r="Q115" s="37">
        <f t="shared" si="6"/>
        <v>13.1</v>
      </c>
      <c r="R115" s="37">
        <f t="shared" si="7"/>
        <v>100.19999999999999</v>
      </c>
      <c r="V115" s="77" t="s">
        <v>32</v>
      </c>
      <c r="W115" s="33">
        <v>2.85310119695321</v>
      </c>
    </row>
    <row r="116" spans="2:23" ht="10.5">
      <c r="B116" s="85">
        <v>10</v>
      </c>
      <c r="C116" s="33">
        <f t="shared" si="1"/>
        <v>2.7667410714285716</v>
      </c>
      <c r="D116" s="77" t="s">
        <v>41</v>
      </c>
      <c r="E116" s="37">
        <v>29.7</v>
      </c>
      <c r="F116" s="37">
        <v>30.7</v>
      </c>
      <c r="G116" s="37">
        <v>16.2</v>
      </c>
      <c r="H116" s="37">
        <v>4.6</v>
      </c>
      <c r="I116" s="37">
        <v>8.4</v>
      </c>
      <c r="J116" s="37">
        <v>0.4</v>
      </c>
      <c r="K116" s="37">
        <v>0</v>
      </c>
      <c r="L116" s="37">
        <v>3.4</v>
      </c>
      <c r="M116" s="37">
        <v>0</v>
      </c>
      <c r="N116" s="37">
        <v>6.5</v>
      </c>
      <c r="O116" s="37">
        <v>0.1</v>
      </c>
      <c r="P116" s="37">
        <f t="shared" si="5"/>
        <v>89.6</v>
      </c>
      <c r="Q116" s="37">
        <f t="shared" si="6"/>
        <v>10.4</v>
      </c>
      <c r="R116" s="37">
        <f t="shared" si="7"/>
        <v>100</v>
      </c>
      <c r="V116" s="77" t="s">
        <v>35</v>
      </c>
      <c r="W116" s="33">
        <v>2.8984881209503244</v>
      </c>
    </row>
    <row r="117" spans="2:23" ht="10.5">
      <c r="B117" s="85">
        <v>12</v>
      </c>
      <c r="C117" s="33">
        <f t="shared" si="1"/>
        <v>2.8030303030303028</v>
      </c>
      <c r="D117" s="77" t="s">
        <v>42</v>
      </c>
      <c r="E117" s="37">
        <v>28.3</v>
      </c>
      <c r="F117" s="37">
        <v>35.3</v>
      </c>
      <c r="G117" s="37">
        <v>18.4</v>
      </c>
      <c r="H117" s="37">
        <v>3.1</v>
      </c>
      <c r="I117" s="37">
        <v>7.3</v>
      </c>
      <c r="J117" s="37">
        <v>0</v>
      </c>
      <c r="K117" s="37">
        <v>0</v>
      </c>
      <c r="L117" s="37">
        <v>2.2</v>
      </c>
      <c r="M117" s="37">
        <v>0</v>
      </c>
      <c r="N117" s="37">
        <v>5.2</v>
      </c>
      <c r="O117" s="37">
        <v>0</v>
      </c>
      <c r="P117" s="37">
        <f t="shared" si="5"/>
        <v>92.39999999999999</v>
      </c>
      <c r="Q117" s="37">
        <f t="shared" si="6"/>
        <v>7.4</v>
      </c>
      <c r="R117" s="37">
        <f t="shared" si="7"/>
        <v>99.8</v>
      </c>
      <c r="V117" s="79" t="s">
        <v>80</v>
      </c>
      <c r="W117" s="33">
        <v>2.9088913282107582</v>
      </c>
    </row>
    <row r="118" spans="2:23" ht="10.5">
      <c r="B118" s="85">
        <v>25</v>
      </c>
      <c r="C118" s="33">
        <f>$E$49*(F118/P118)+$F$49*(G118/P118)+$G$49*(H118/P118)+$H$49*(I118/P118)+$I$49*(J118/P118)</f>
        <v>3.0858505564387926</v>
      </c>
      <c r="D118" s="79" t="s">
        <v>55</v>
      </c>
      <c r="E118" s="80">
        <v>30</v>
      </c>
      <c r="F118" s="37">
        <v>29.8</v>
      </c>
      <c r="G118" s="37">
        <v>18.5</v>
      </c>
      <c r="H118" s="37">
        <v>6.1</v>
      </c>
      <c r="I118" s="37">
        <v>7.2</v>
      </c>
      <c r="J118" s="37">
        <v>1.3</v>
      </c>
      <c r="K118" s="37">
        <v>0</v>
      </c>
      <c r="L118" s="37">
        <v>0.9</v>
      </c>
      <c r="M118" s="37">
        <v>0</v>
      </c>
      <c r="N118" s="37">
        <v>6.1</v>
      </c>
      <c r="O118" s="37">
        <v>0</v>
      </c>
      <c r="P118" s="37">
        <f>R118-SUM(K118:O118)</f>
        <v>62.89999999999999</v>
      </c>
      <c r="Q118" s="37">
        <f>SUM(K118:O118)</f>
        <v>7</v>
      </c>
      <c r="R118" s="37">
        <f>SUM(F118:O118)</f>
        <v>69.89999999999999</v>
      </c>
      <c r="V118" s="77" t="s">
        <v>39</v>
      </c>
      <c r="W118" s="33">
        <v>2.992383025027203</v>
      </c>
    </row>
    <row r="119" spans="2:23" ht="10.5">
      <c r="B119" s="85">
        <v>8</v>
      </c>
      <c r="C119" s="33">
        <f t="shared" si="1"/>
        <v>2.6986155484558045</v>
      </c>
      <c r="D119" s="77" t="s">
        <v>56</v>
      </c>
      <c r="E119" s="37">
        <v>24.6</v>
      </c>
      <c r="F119" s="37">
        <v>33.2</v>
      </c>
      <c r="G119" s="37">
        <v>24.6</v>
      </c>
      <c r="H119" s="37">
        <v>6.2</v>
      </c>
      <c r="I119" s="37">
        <v>5.3</v>
      </c>
      <c r="J119" s="37">
        <v>0.2</v>
      </c>
      <c r="K119" s="37">
        <v>0</v>
      </c>
      <c r="L119" s="37">
        <v>2.1</v>
      </c>
      <c r="M119" s="37">
        <v>0</v>
      </c>
      <c r="N119" s="37">
        <v>3.8</v>
      </c>
      <c r="O119" s="37">
        <v>0</v>
      </c>
      <c r="P119" s="37">
        <f t="shared" si="5"/>
        <v>93.9</v>
      </c>
      <c r="Q119" s="37">
        <f t="shared" si="6"/>
        <v>6.1</v>
      </c>
      <c r="R119" s="37">
        <f t="shared" si="7"/>
        <v>100</v>
      </c>
      <c r="V119" s="77" t="s">
        <v>40</v>
      </c>
      <c r="W119" s="33">
        <v>2.99540757749713</v>
      </c>
    </row>
    <row r="120" spans="2:23" ht="10.5">
      <c r="B120" s="85">
        <v>24</v>
      </c>
      <c r="C120" s="33">
        <f t="shared" si="1"/>
        <v>3.064732142857143</v>
      </c>
      <c r="D120" s="77" t="s">
        <v>57</v>
      </c>
      <c r="E120" s="37">
        <v>39.9</v>
      </c>
      <c r="F120" s="37">
        <v>29.3</v>
      </c>
      <c r="G120" s="37">
        <v>12.1</v>
      </c>
      <c r="H120" s="37">
        <v>2.9</v>
      </c>
      <c r="I120" s="37">
        <v>5.4</v>
      </c>
      <c r="J120" s="37">
        <v>0.1</v>
      </c>
      <c r="K120" s="37">
        <v>0.1</v>
      </c>
      <c r="L120" s="37">
        <v>2.5</v>
      </c>
      <c r="M120" s="37">
        <v>0</v>
      </c>
      <c r="N120" s="37">
        <v>7.6</v>
      </c>
      <c r="O120" s="37">
        <v>0.2</v>
      </c>
      <c r="P120" s="37">
        <f t="shared" si="5"/>
        <v>89.6</v>
      </c>
      <c r="Q120" s="37">
        <f t="shared" si="6"/>
        <v>10.5</v>
      </c>
      <c r="R120" s="37">
        <f t="shared" si="7"/>
        <v>100.1</v>
      </c>
      <c r="V120" s="77" t="s">
        <v>77</v>
      </c>
      <c r="W120" s="33">
        <v>3</v>
      </c>
    </row>
    <row r="121" spans="2:23" ht="10.5">
      <c r="B121" s="85">
        <v>4</v>
      </c>
      <c r="C121" s="33">
        <f t="shared" si="1"/>
        <v>2.549295774647888</v>
      </c>
      <c r="D121" s="77" t="s">
        <v>58</v>
      </c>
      <c r="E121" s="37">
        <v>23.4</v>
      </c>
      <c r="F121" s="37">
        <v>30.5</v>
      </c>
      <c r="G121" s="37">
        <v>20.9</v>
      </c>
      <c r="H121" s="37">
        <v>8.4</v>
      </c>
      <c r="I121" s="37">
        <v>9.1</v>
      </c>
      <c r="J121" s="37">
        <v>0.1</v>
      </c>
      <c r="K121" s="37">
        <v>0</v>
      </c>
      <c r="L121" s="37">
        <v>2.8</v>
      </c>
      <c r="M121" s="37">
        <v>0</v>
      </c>
      <c r="N121" s="37">
        <v>4.7</v>
      </c>
      <c r="O121" s="37">
        <v>0.1</v>
      </c>
      <c r="P121" s="37">
        <f t="shared" si="5"/>
        <v>92.29999999999998</v>
      </c>
      <c r="Q121" s="37">
        <f t="shared" si="6"/>
        <v>7.699999999999999</v>
      </c>
      <c r="R121" s="37">
        <f t="shared" si="7"/>
        <v>99.99999999999999</v>
      </c>
      <c r="V121" s="77" t="s">
        <v>79</v>
      </c>
      <c r="W121" s="33">
        <v>3.018348623853211</v>
      </c>
    </row>
    <row r="122" spans="2:23" ht="10.5">
      <c r="B122" s="85">
        <v>1</v>
      </c>
      <c r="C122" s="33">
        <f t="shared" si="1"/>
        <v>2.447284345047924</v>
      </c>
      <c r="D122" s="77" t="s">
        <v>59</v>
      </c>
      <c r="E122" s="37">
        <v>20.4</v>
      </c>
      <c r="F122" s="37">
        <v>27.6</v>
      </c>
      <c r="G122" s="37">
        <v>28.6</v>
      </c>
      <c r="H122" s="37">
        <v>8.2</v>
      </c>
      <c r="I122" s="37">
        <v>9.1</v>
      </c>
      <c r="J122" s="37">
        <v>0</v>
      </c>
      <c r="K122" s="37">
        <v>0</v>
      </c>
      <c r="L122" s="37">
        <v>0.9</v>
      </c>
      <c r="M122" s="37">
        <v>0</v>
      </c>
      <c r="N122" s="37">
        <v>5.1</v>
      </c>
      <c r="O122" s="37">
        <v>0.1</v>
      </c>
      <c r="P122" s="37">
        <f t="shared" si="5"/>
        <v>93.89999999999999</v>
      </c>
      <c r="Q122" s="37">
        <f t="shared" si="6"/>
        <v>6.1</v>
      </c>
      <c r="R122" s="37">
        <f t="shared" si="7"/>
        <v>99.99999999999999</v>
      </c>
      <c r="V122" s="77" t="s">
        <v>67</v>
      </c>
      <c r="W122" s="33">
        <v>3.018537590113285</v>
      </c>
    </row>
    <row r="123" spans="2:23" ht="10.5">
      <c r="B123" s="85">
        <v>11</v>
      </c>
      <c r="C123" s="33">
        <f t="shared" si="1"/>
        <v>2.776344086021506</v>
      </c>
      <c r="D123" s="77" t="s">
        <v>60</v>
      </c>
      <c r="E123" s="37">
        <v>28.1</v>
      </c>
      <c r="F123" s="37">
        <v>33.4</v>
      </c>
      <c r="G123" s="37">
        <v>20.1</v>
      </c>
      <c r="H123" s="37">
        <v>5.4</v>
      </c>
      <c r="I123" s="37">
        <v>6</v>
      </c>
      <c r="J123" s="37">
        <v>0.1</v>
      </c>
      <c r="K123" s="37">
        <v>0.1</v>
      </c>
      <c r="L123" s="37">
        <v>0.7</v>
      </c>
      <c r="M123" s="37">
        <v>0</v>
      </c>
      <c r="N123" s="37">
        <v>6.1</v>
      </c>
      <c r="O123" s="37">
        <v>0.1</v>
      </c>
      <c r="P123" s="37">
        <f t="shared" si="5"/>
        <v>92.99999999999999</v>
      </c>
      <c r="Q123" s="37">
        <f t="shared" si="6"/>
        <v>7.1</v>
      </c>
      <c r="R123" s="37">
        <f t="shared" si="7"/>
        <v>100.09999999999998</v>
      </c>
      <c r="V123" s="77" t="s">
        <v>31</v>
      </c>
      <c r="W123" s="33">
        <v>3.0194647201946476</v>
      </c>
    </row>
    <row r="124" spans="2:23" ht="10.5">
      <c r="B124" s="85">
        <v>7</v>
      </c>
      <c r="C124" s="33">
        <f t="shared" si="1"/>
        <v>2.6748329621380846</v>
      </c>
      <c r="D124" s="77" t="s">
        <v>61</v>
      </c>
      <c r="E124" s="37">
        <v>18.6</v>
      </c>
      <c r="F124" s="37">
        <v>38.7</v>
      </c>
      <c r="G124" s="37">
        <v>22.7</v>
      </c>
      <c r="H124" s="37">
        <v>4.3</v>
      </c>
      <c r="I124" s="37">
        <v>5.5</v>
      </c>
      <c r="J124" s="37">
        <v>0.7</v>
      </c>
      <c r="K124" s="37">
        <v>0</v>
      </c>
      <c r="L124" s="37">
        <v>4.6</v>
      </c>
      <c r="M124" s="37">
        <v>0</v>
      </c>
      <c r="N124" s="37">
        <v>4.7</v>
      </c>
      <c r="O124" s="37">
        <v>0.2</v>
      </c>
      <c r="P124" s="37">
        <f t="shared" si="5"/>
        <v>89.8</v>
      </c>
      <c r="Q124" s="37">
        <f t="shared" si="6"/>
        <v>10.2</v>
      </c>
      <c r="R124" s="37">
        <f t="shared" si="7"/>
        <v>100</v>
      </c>
      <c r="V124" s="77" t="s">
        <v>69</v>
      </c>
      <c r="W124" s="33">
        <v>3.059436913451512</v>
      </c>
    </row>
    <row r="125" spans="2:23" ht="10.5">
      <c r="B125" s="85">
        <v>5</v>
      </c>
      <c r="C125" s="33">
        <f t="shared" si="1"/>
        <v>2.552538370720189</v>
      </c>
      <c r="D125" s="77" t="s">
        <v>62</v>
      </c>
      <c r="E125" s="37">
        <v>21.1</v>
      </c>
      <c r="F125" s="37">
        <v>28.4</v>
      </c>
      <c r="G125" s="37">
        <v>20.9</v>
      </c>
      <c r="H125" s="37">
        <v>4.8</v>
      </c>
      <c r="I125" s="37">
        <v>9.5</v>
      </c>
      <c r="J125" s="37">
        <v>4.8</v>
      </c>
      <c r="K125" s="37">
        <v>1.1</v>
      </c>
      <c r="L125" s="37">
        <v>1.2</v>
      </c>
      <c r="M125" s="37">
        <v>0</v>
      </c>
      <c r="N125" s="37">
        <v>8.2</v>
      </c>
      <c r="O125" s="37">
        <v>0.1</v>
      </c>
      <c r="P125" s="37">
        <f t="shared" si="5"/>
        <v>84.69999999999999</v>
      </c>
      <c r="Q125" s="37">
        <f t="shared" si="6"/>
        <v>15.4</v>
      </c>
      <c r="R125" s="37">
        <f t="shared" si="7"/>
        <v>100.1</v>
      </c>
      <c r="V125" s="77" t="s">
        <v>57</v>
      </c>
      <c r="W125" s="33">
        <v>3.064732142857143</v>
      </c>
    </row>
    <row r="126" spans="2:23" ht="10.5">
      <c r="B126" s="85">
        <v>42</v>
      </c>
      <c r="C126" s="33">
        <f t="shared" si="1"/>
        <v>4</v>
      </c>
      <c r="D126" s="77" t="s">
        <v>63</v>
      </c>
      <c r="E126" s="37">
        <v>100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f t="shared" si="5"/>
        <v>100</v>
      </c>
      <c r="Q126" s="37">
        <f t="shared" si="6"/>
        <v>0</v>
      </c>
      <c r="R126" s="37">
        <f t="shared" si="7"/>
        <v>100</v>
      </c>
      <c r="V126" s="79" t="s">
        <v>55</v>
      </c>
      <c r="W126" s="33">
        <v>3.0858505564387926</v>
      </c>
    </row>
    <row r="127" spans="2:23" ht="10.5">
      <c r="B127" s="85">
        <v>3</v>
      </c>
      <c r="C127" s="33">
        <f t="shared" si="1"/>
        <v>2.514438502673797</v>
      </c>
      <c r="D127" s="77" t="s">
        <v>64</v>
      </c>
      <c r="E127" s="37">
        <v>19.6</v>
      </c>
      <c r="F127" s="37">
        <v>32.2</v>
      </c>
      <c r="G127" s="37">
        <v>25.3</v>
      </c>
      <c r="H127" s="37">
        <v>9.5</v>
      </c>
      <c r="I127" s="37">
        <v>6.9</v>
      </c>
      <c r="J127" s="37">
        <v>0.2</v>
      </c>
      <c r="K127" s="37">
        <v>0.1</v>
      </c>
      <c r="L127" s="37">
        <v>1.1</v>
      </c>
      <c r="M127" s="37">
        <v>0</v>
      </c>
      <c r="N127" s="37">
        <v>5</v>
      </c>
      <c r="O127" s="37">
        <v>0</v>
      </c>
      <c r="P127" s="37">
        <f t="shared" si="5"/>
        <v>93.5</v>
      </c>
      <c r="Q127" s="37">
        <f t="shared" si="6"/>
        <v>6.4</v>
      </c>
      <c r="R127" s="37">
        <f t="shared" si="7"/>
        <v>99.9</v>
      </c>
      <c r="V127" s="77" t="s">
        <v>68</v>
      </c>
      <c r="W127" s="33">
        <v>3.087179487179487</v>
      </c>
    </row>
    <row r="128" spans="2:23" ht="10.5">
      <c r="B128" s="85">
        <v>2</v>
      </c>
      <c r="C128" s="33">
        <f t="shared" si="1"/>
        <v>2.4520396912899676</v>
      </c>
      <c r="D128" s="77" t="s">
        <v>65</v>
      </c>
      <c r="E128" s="37">
        <v>17.7</v>
      </c>
      <c r="F128" s="37">
        <v>30.1</v>
      </c>
      <c r="G128" s="37">
        <v>25.4</v>
      </c>
      <c r="H128" s="37">
        <v>10.5</v>
      </c>
      <c r="I128" s="37">
        <v>7</v>
      </c>
      <c r="J128" s="37">
        <v>0.1</v>
      </c>
      <c r="K128" s="37">
        <v>0</v>
      </c>
      <c r="L128" s="37">
        <v>2.1</v>
      </c>
      <c r="M128" s="37">
        <v>0</v>
      </c>
      <c r="N128" s="37">
        <v>7.1</v>
      </c>
      <c r="O128" s="37">
        <v>0</v>
      </c>
      <c r="P128" s="37">
        <f t="shared" si="5"/>
        <v>90.69999999999997</v>
      </c>
      <c r="Q128" s="37">
        <f t="shared" si="6"/>
        <v>9.3</v>
      </c>
      <c r="R128" s="37">
        <f t="shared" si="7"/>
        <v>99.99999999999997</v>
      </c>
      <c r="V128" s="77" t="s">
        <v>29</v>
      </c>
      <c r="W128" s="33">
        <v>3.087241003271538</v>
      </c>
    </row>
    <row r="129" spans="2:23" ht="10.5">
      <c r="B129" s="85">
        <v>33</v>
      </c>
      <c r="C129" s="33">
        <f t="shared" si="1"/>
        <v>3.293993677555321</v>
      </c>
      <c r="D129" s="77" t="s">
        <v>66</v>
      </c>
      <c r="E129" s="37">
        <v>47.7</v>
      </c>
      <c r="F129" s="37">
        <v>33.6</v>
      </c>
      <c r="G129" s="37">
        <v>9.5</v>
      </c>
      <c r="H129" s="37">
        <v>2</v>
      </c>
      <c r="I129" s="37">
        <v>2.1</v>
      </c>
      <c r="J129" s="37">
        <v>0</v>
      </c>
      <c r="K129" s="37">
        <v>0</v>
      </c>
      <c r="L129" s="37">
        <v>1.5</v>
      </c>
      <c r="M129" s="37">
        <v>0</v>
      </c>
      <c r="N129" s="37">
        <v>3.7</v>
      </c>
      <c r="O129" s="37">
        <v>0</v>
      </c>
      <c r="P129" s="37">
        <f t="shared" si="5"/>
        <v>94.9</v>
      </c>
      <c r="Q129" s="37">
        <f t="shared" si="6"/>
        <v>5.2</v>
      </c>
      <c r="R129" s="37">
        <f t="shared" si="7"/>
        <v>100.10000000000001</v>
      </c>
      <c r="V129" s="77" t="s">
        <v>30</v>
      </c>
      <c r="W129" s="33">
        <v>3.143473570658037</v>
      </c>
    </row>
    <row r="130" spans="2:23" ht="10.5">
      <c r="B130" s="85">
        <v>21</v>
      </c>
      <c r="C130" s="33">
        <f t="shared" si="1"/>
        <v>3.018537590113285</v>
      </c>
      <c r="D130" s="77" t="s">
        <v>67</v>
      </c>
      <c r="E130" s="37">
        <v>31.3</v>
      </c>
      <c r="F130" s="37">
        <v>43.8</v>
      </c>
      <c r="G130" s="37">
        <v>17.2</v>
      </c>
      <c r="H130" s="37">
        <v>2.1</v>
      </c>
      <c r="I130" s="37">
        <v>2.7</v>
      </c>
      <c r="J130" s="37">
        <v>0</v>
      </c>
      <c r="K130" s="37">
        <v>0</v>
      </c>
      <c r="L130" s="37">
        <v>0.2</v>
      </c>
      <c r="M130" s="37">
        <v>0</v>
      </c>
      <c r="N130" s="37">
        <v>2.8</v>
      </c>
      <c r="O130" s="37">
        <v>0</v>
      </c>
      <c r="P130" s="37">
        <f t="shared" si="5"/>
        <v>97.1</v>
      </c>
      <c r="Q130" s="37">
        <f t="shared" si="6"/>
        <v>3</v>
      </c>
      <c r="R130" s="37">
        <f t="shared" si="7"/>
        <v>100.1</v>
      </c>
      <c r="V130" s="77" t="s">
        <v>70</v>
      </c>
      <c r="W130" s="33">
        <v>3.1547749725576293</v>
      </c>
    </row>
    <row r="131" spans="2:23" ht="10.5">
      <c r="B131" s="85">
        <v>26</v>
      </c>
      <c r="C131" s="33">
        <f t="shared" si="1"/>
        <v>3.087179487179487</v>
      </c>
      <c r="D131" s="77" t="s">
        <v>68</v>
      </c>
      <c r="E131" s="37">
        <v>36.3</v>
      </c>
      <c r="F131" s="37">
        <v>42.1</v>
      </c>
      <c r="G131" s="37">
        <v>13.8</v>
      </c>
      <c r="H131" s="37">
        <v>1.9</v>
      </c>
      <c r="I131" s="37">
        <v>3.4</v>
      </c>
      <c r="J131" s="37">
        <v>0</v>
      </c>
      <c r="K131" s="37">
        <v>0</v>
      </c>
      <c r="L131" s="37">
        <v>0.4</v>
      </c>
      <c r="M131" s="37">
        <v>0</v>
      </c>
      <c r="N131" s="37">
        <v>2.1</v>
      </c>
      <c r="O131" s="37">
        <v>0.1</v>
      </c>
      <c r="P131" s="37">
        <f t="shared" si="5"/>
        <v>97.50000000000001</v>
      </c>
      <c r="Q131" s="37">
        <f t="shared" si="6"/>
        <v>2.6</v>
      </c>
      <c r="R131" s="37">
        <f t="shared" si="7"/>
        <v>100.10000000000001</v>
      </c>
      <c r="V131" s="77" t="s">
        <v>28</v>
      </c>
      <c r="W131" s="33">
        <v>3.176033934252386</v>
      </c>
    </row>
    <row r="132" spans="2:23" ht="10.5">
      <c r="B132" s="85">
        <v>23</v>
      </c>
      <c r="C132" s="33">
        <f t="shared" si="1"/>
        <v>3.059436913451512</v>
      </c>
      <c r="D132" s="77" t="s">
        <v>69</v>
      </c>
      <c r="E132" s="37">
        <v>27.1</v>
      </c>
      <c r="F132" s="37">
        <v>52.2</v>
      </c>
      <c r="G132" s="37">
        <v>13.8</v>
      </c>
      <c r="H132" s="37">
        <v>0.8</v>
      </c>
      <c r="I132" s="37">
        <v>2</v>
      </c>
      <c r="J132" s="37">
        <v>0</v>
      </c>
      <c r="K132" s="37">
        <v>0</v>
      </c>
      <c r="L132" s="37">
        <v>0.8</v>
      </c>
      <c r="M132" s="37">
        <v>0</v>
      </c>
      <c r="N132" s="37">
        <v>3.2</v>
      </c>
      <c r="O132" s="37">
        <v>0</v>
      </c>
      <c r="P132" s="37">
        <f t="shared" si="5"/>
        <v>95.9</v>
      </c>
      <c r="Q132" s="37">
        <f t="shared" si="6"/>
        <v>4</v>
      </c>
      <c r="R132" s="37">
        <f t="shared" si="7"/>
        <v>99.9</v>
      </c>
      <c r="V132" s="77" t="s">
        <v>73</v>
      </c>
      <c r="W132" s="33">
        <v>3.228287841191066</v>
      </c>
    </row>
    <row r="133" spans="2:23" ht="10.5">
      <c r="B133" s="85">
        <v>29</v>
      </c>
      <c r="C133" s="33">
        <f t="shared" si="1"/>
        <v>3.1547749725576293</v>
      </c>
      <c r="D133" s="77" t="s">
        <v>70</v>
      </c>
      <c r="E133" s="37">
        <v>40.2</v>
      </c>
      <c r="F133" s="37">
        <v>35.7</v>
      </c>
      <c r="G133" s="37">
        <v>8.9</v>
      </c>
      <c r="H133" s="37">
        <v>1.7</v>
      </c>
      <c r="I133" s="37">
        <v>4.6</v>
      </c>
      <c r="J133" s="37">
        <v>0.3</v>
      </c>
      <c r="K133" s="37">
        <v>0.1</v>
      </c>
      <c r="L133" s="37">
        <v>2.4</v>
      </c>
      <c r="M133" s="37">
        <v>0</v>
      </c>
      <c r="N133" s="37">
        <v>5.4</v>
      </c>
      <c r="O133" s="37">
        <v>0.8</v>
      </c>
      <c r="P133" s="37">
        <f t="shared" si="5"/>
        <v>91.10000000000001</v>
      </c>
      <c r="Q133" s="37">
        <f t="shared" si="6"/>
        <v>9</v>
      </c>
      <c r="R133" s="37">
        <f t="shared" si="7"/>
        <v>100.10000000000001</v>
      </c>
      <c r="V133" s="77" t="s">
        <v>72</v>
      </c>
      <c r="W133" s="33">
        <v>3.2708113804004215</v>
      </c>
    </row>
    <row r="134" spans="2:23" ht="10.5">
      <c r="B134" s="85">
        <v>36</v>
      </c>
      <c r="C134" s="33">
        <f t="shared" si="1"/>
        <v>3.3310423825887736</v>
      </c>
      <c r="D134" s="77" t="s">
        <v>71</v>
      </c>
      <c r="E134" s="37">
        <v>48.5</v>
      </c>
      <c r="F134" s="37">
        <v>27.7</v>
      </c>
      <c r="G134" s="37">
        <v>6.4</v>
      </c>
      <c r="H134" s="37">
        <v>0.9</v>
      </c>
      <c r="I134" s="37">
        <v>3.8</v>
      </c>
      <c r="J134" s="37">
        <v>7.2</v>
      </c>
      <c r="K134" s="37">
        <v>0</v>
      </c>
      <c r="L134" s="37">
        <v>2.5</v>
      </c>
      <c r="M134" s="37">
        <v>0</v>
      </c>
      <c r="N134" s="37">
        <v>3</v>
      </c>
      <c r="O134" s="37">
        <v>0</v>
      </c>
      <c r="P134" s="37">
        <f aca="true" t="shared" si="8" ref="P134:P143">R134-SUM(J134:O134)</f>
        <v>87.30000000000001</v>
      </c>
      <c r="Q134" s="37">
        <f aca="true" t="shared" si="9" ref="Q134:Q143">SUM(J134:O134)</f>
        <v>12.7</v>
      </c>
      <c r="R134" s="37">
        <f aca="true" t="shared" si="10" ref="R134:R143">SUM(E134:O134)</f>
        <v>100.00000000000001</v>
      </c>
      <c r="V134" s="77" t="s">
        <v>66</v>
      </c>
      <c r="W134" s="33">
        <v>3.293993677555321</v>
      </c>
    </row>
    <row r="135" spans="2:23" ht="10.5">
      <c r="B135" s="85">
        <v>32</v>
      </c>
      <c r="C135" s="33">
        <f t="shared" si="1"/>
        <v>3.2708113804004215</v>
      </c>
      <c r="D135" s="77" t="s">
        <v>72</v>
      </c>
      <c r="E135" s="37">
        <v>49.3</v>
      </c>
      <c r="F135" s="37">
        <v>33.1</v>
      </c>
      <c r="G135" s="37">
        <v>6.6</v>
      </c>
      <c r="H135" s="37">
        <v>0.7</v>
      </c>
      <c r="I135" s="37">
        <v>5.2</v>
      </c>
      <c r="J135" s="37">
        <v>0</v>
      </c>
      <c r="K135" s="37">
        <v>0</v>
      </c>
      <c r="L135" s="37">
        <v>1.6</v>
      </c>
      <c r="M135" s="37">
        <v>0</v>
      </c>
      <c r="N135" s="37">
        <v>3.5</v>
      </c>
      <c r="O135" s="37">
        <v>0</v>
      </c>
      <c r="P135" s="37">
        <f t="shared" si="8"/>
        <v>94.9</v>
      </c>
      <c r="Q135" s="37">
        <f t="shared" si="9"/>
        <v>5.1</v>
      </c>
      <c r="R135" s="37">
        <f t="shared" si="10"/>
        <v>100</v>
      </c>
      <c r="V135" s="77" t="s">
        <v>33</v>
      </c>
      <c r="W135" s="33">
        <v>3.3079584775086506</v>
      </c>
    </row>
    <row r="136" spans="2:23" ht="10.5">
      <c r="B136" s="85">
        <v>31</v>
      </c>
      <c r="C136" s="33">
        <f t="shared" si="1"/>
        <v>3.228287841191066</v>
      </c>
      <c r="D136" s="77" t="s">
        <v>73</v>
      </c>
      <c r="E136" s="37">
        <v>37</v>
      </c>
      <c r="F136" s="37">
        <v>31.3</v>
      </c>
      <c r="G136" s="37">
        <v>8.2</v>
      </c>
      <c r="H136" s="37">
        <v>1.9</v>
      </c>
      <c r="I136" s="37">
        <v>2.2</v>
      </c>
      <c r="J136" s="37">
        <v>15.4</v>
      </c>
      <c r="K136" s="37">
        <v>0</v>
      </c>
      <c r="L136" s="37">
        <v>0.6</v>
      </c>
      <c r="M136" s="37">
        <v>0</v>
      </c>
      <c r="N136" s="37">
        <v>3.4</v>
      </c>
      <c r="O136" s="37">
        <v>0</v>
      </c>
      <c r="P136" s="37">
        <f t="shared" si="8"/>
        <v>80.60000000000002</v>
      </c>
      <c r="Q136" s="37">
        <f t="shared" si="9"/>
        <v>19.4</v>
      </c>
      <c r="R136" s="37">
        <f t="shared" si="10"/>
        <v>100.00000000000001</v>
      </c>
      <c r="V136" s="77" t="s">
        <v>75</v>
      </c>
      <c r="W136" s="33">
        <v>3.326086956521739</v>
      </c>
    </row>
    <row r="137" spans="2:23" ht="10.5">
      <c r="B137" s="85">
        <v>40</v>
      </c>
      <c r="C137" s="33">
        <f t="shared" si="1"/>
        <v>3.7623220153340635</v>
      </c>
      <c r="D137" s="77" t="s">
        <v>74</v>
      </c>
      <c r="E137" s="37">
        <v>69.6</v>
      </c>
      <c r="F137" s="37">
        <v>21.7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8.7</v>
      </c>
      <c r="M137" s="37">
        <v>0</v>
      </c>
      <c r="N137" s="37">
        <v>0</v>
      </c>
      <c r="O137" s="37">
        <v>0</v>
      </c>
      <c r="P137" s="37">
        <f t="shared" si="8"/>
        <v>91.3</v>
      </c>
      <c r="Q137" s="37">
        <f t="shared" si="9"/>
        <v>8.7</v>
      </c>
      <c r="R137" s="37">
        <f t="shared" si="10"/>
        <v>100</v>
      </c>
      <c r="V137" s="77" t="s">
        <v>71</v>
      </c>
      <c r="W137" s="33">
        <v>3.3310423825887736</v>
      </c>
    </row>
    <row r="138" spans="2:23" ht="10.5">
      <c r="B138" s="85">
        <v>35</v>
      </c>
      <c r="C138" s="33">
        <f t="shared" si="1"/>
        <v>3.326086956521739</v>
      </c>
      <c r="D138" s="77" t="s">
        <v>75</v>
      </c>
      <c r="E138" s="37">
        <v>52.5</v>
      </c>
      <c r="F138" s="37">
        <v>31.4</v>
      </c>
      <c r="G138" s="37">
        <v>8.3</v>
      </c>
      <c r="H138" s="37">
        <v>0.5</v>
      </c>
      <c r="I138" s="37">
        <v>3.9</v>
      </c>
      <c r="J138" s="37">
        <v>0</v>
      </c>
      <c r="K138" s="37">
        <v>0</v>
      </c>
      <c r="L138" s="37">
        <v>1</v>
      </c>
      <c r="M138" s="37">
        <v>0</v>
      </c>
      <c r="N138" s="37">
        <v>2.5</v>
      </c>
      <c r="O138" s="37">
        <v>0</v>
      </c>
      <c r="P138" s="37">
        <f t="shared" si="8"/>
        <v>96.60000000000001</v>
      </c>
      <c r="Q138" s="37">
        <f t="shared" si="9"/>
        <v>3.5</v>
      </c>
      <c r="R138" s="37">
        <f t="shared" si="10"/>
        <v>100.10000000000001</v>
      </c>
      <c r="V138" s="77" t="s">
        <v>34</v>
      </c>
      <c r="W138" s="33">
        <v>3.456431535269709</v>
      </c>
    </row>
    <row r="139" spans="2:23" ht="10.5">
      <c r="B139" s="85">
        <v>41</v>
      </c>
      <c r="C139" s="33">
        <f t="shared" si="1"/>
        <v>3.8258602711157454</v>
      </c>
      <c r="D139" s="77" t="s">
        <v>76</v>
      </c>
      <c r="E139" s="37">
        <v>79.2</v>
      </c>
      <c r="F139" s="37">
        <v>16.7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4.2</v>
      </c>
      <c r="M139" s="37">
        <v>0</v>
      </c>
      <c r="N139" s="37">
        <v>0</v>
      </c>
      <c r="O139" s="37">
        <v>0</v>
      </c>
      <c r="P139" s="37">
        <f t="shared" si="8"/>
        <v>95.9</v>
      </c>
      <c r="Q139" s="37">
        <f t="shared" si="9"/>
        <v>4.2</v>
      </c>
      <c r="R139" s="37">
        <f t="shared" si="10"/>
        <v>100.10000000000001</v>
      </c>
      <c r="V139" s="77" t="s">
        <v>27</v>
      </c>
      <c r="W139" s="33">
        <v>3.56931216931217</v>
      </c>
    </row>
    <row r="140" spans="2:23" ht="10.5">
      <c r="B140" s="85">
        <v>19</v>
      </c>
      <c r="C140" s="33">
        <f t="shared" si="1"/>
        <v>3</v>
      </c>
      <c r="D140" s="77" t="s">
        <v>77</v>
      </c>
      <c r="E140" s="37">
        <v>9.1</v>
      </c>
      <c r="F140" s="37">
        <v>33.3</v>
      </c>
      <c r="G140" s="37">
        <v>9.1</v>
      </c>
      <c r="H140" s="37">
        <v>0</v>
      </c>
      <c r="I140" s="37">
        <v>0</v>
      </c>
      <c r="J140" s="37">
        <v>0</v>
      </c>
      <c r="K140" s="37">
        <v>45.5</v>
      </c>
      <c r="L140" s="37">
        <v>3</v>
      </c>
      <c r="M140" s="37">
        <v>0</v>
      </c>
      <c r="N140" s="37">
        <v>0</v>
      </c>
      <c r="O140" s="37">
        <v>0</v>
      </c>
      <c r="P140" s="37">
        <f t="shared" si="8"/>
        <v>51.5</v>
      </c>
      <c r="Q140" s="37">
        <f t="shared" si="9"/>
        <v>48.5</v>
      </c>
      <c r="R140" s="37">
        <f t="shared" si="10"/>
        <v>100</v>
      </c>
      <c r="V140" s="80" t="s">
        <v>25</v>
      </c>
      <c r="W140" s="33">
        <v>3.596202531645569</v>
      </c>
    </row>
    <row r="141" spans="2:23" ht="10.5">
      <c r="B141" s="85">
        <v>9</v>
      </c>
      <c r="C141" s="33">
        <f t="shared" si="1"/>
        <v>2.7346938775510203</v>
      </c>
      <c r="D141" s="77" t="s">
        <v>78</v>
      </c>
      <c r="E141" s="37">
        <v>47.1</v>
      </c>
      <c r="F141" s="37">
        <v>17.6</v>
      </c>
      <c r="G141" s="37">
        <v>0</v>
      </c>
      <c r="H141" s="37">
        <v>0</v>
      </c>
      <c r="I141" s="37">
        <v>23.5</v>
      </c>
      <c r="J141" s="37">
        <v>0</v>
      </c>
      <c r="K141" s="37">
        <v>0</v>
      </c>
      <c r="L141" s="37">
        <v>5.9</v>
      </c>
      <c r="M141" s="37">
        <v>0</v>
      </c>
      <c r="N141" s="37">
        <v>5.9</v>
      </c>
      <c r="O141" s="37">
        <v>0</v>
      </c>
      <c r="P141" s="37">
        <f t="shared" si="8"/>
        <v>88.20000000000002</v>
      </c>
      <c r="Q141" s="37">
        <f t="shared" si="9"/>
        <v>11.8</v>
      </c>
      <c r="R141" s="37">
        <f t="shared" si="10"/>
        <v>100.00000000000001</v>
      </c>
      <c r="V141" s="77" t="s">
        <v>74</v>
      </c>
      <c r="W141" s="33">
        <v>3.7623220153340635</v>
      </c>
    </row>
    <row r="142" spans="2:23" ht="10.5">
      <c r="B142" s="85">
        <v>20</v>
      </c>
      <c r="C142" s="33">
        <f t="shared" si="1"/>
        <v>3.018348623853211</v>
      </c>
      <c r="D142" s="77" t="s">
        <v>79</v>
      </c>
      <c r="E142" s="37">
        <v>36.5</v>
      </c>
      <c r="F142" s="37">
        <v>40.4</v>
      </c>
      <c r="G142" s="37">
        <v>13.5</v>
      </c>
      <c r="H142" s="37">
        <v>1.9</v>
      </c>
      <c r="I142" s="37">
        <v>5.8</v>
      </c>
      <c r="J142" s="37">
        <v>0</v>
      </c>
      <c r="K142" s="37">
        <v>0</v>
      </c>
      <c r="L142" s="37">
        <v>1.9</v>
      </c>
      <c r="M142" s="37">
        <v>0</v>
      </c>
      <c r="N142" s="37">
        <v>0</v>
      </c>
      <c r="O142" s="37">
        <v>0</v>
      </c>
      <c r="P142" s="37">
        <f t="shared" si="8"/>
        <v>98.10000000000001</v>
      </c>
      <c r="Q142" s="37">
        <f t="shared" si="9"/>
        <v>1.9</v>
      </c>
      <c r="R142" s="37">
        <f t="shared" si="10"/>
        <v>100.00000000000001</v>
      </c>
      <c r="V142" s="77" t="s">
        <v>76</v>
      </c>
      <c r="W142" s="33">
        <v>3.8258602711157454</v>
      </c>
    </row>
    <row r="143" spans="2:23" ht="12" thickBot="1">
      <c r="B143" s="81">
        <v>16</v>
      </c>
      <c r="C143" s="12">
        <f t="shared" si="1"/>
        <v>2.9088913282107582</v>
      </c>
      <c r="D143" s="81" t="s">
        <v>80</v>
      </c>
      <c r="E143" s="9">
        <v>33.4</v>
      </c>
      <c r="F143" s="9">
        <v>32.1</v>
      </c>
      <c r="G143" s="9">
        <v>15.5</v>
      </c>
      <c r="H143" s="9">
        <v>4.1</v>
      </c>
      <c r="I143" s="9">
        <v>6</v>
      </c>
      <c r="J143" s="9">
        <v>1.3</v>
      </c>
      <c r="K143" s="9">
        <v>0.2</v>
      </c>
      <c r="L143" s="9">
        <v>2</v>
      </c>
      <c r="M143" s="9">
        <v>0</v>
      </c>
      <c r="N143" s="9">
        <v>5.3</v>
      </c>
      <c r="O143" s="9">
        <v>0.1</v>
      </c>
      <c r="P143" s="9">
        <f t="shared" si="8"/>
        <v>91.09999999999998</v>
      </c>
      <c r="Q143" s="9">
        <f t="shared" si="9"/>
        <v>8.9</v>
      </c>
      <c r="R143" s="9">
        <f t="shared" si="10"/>
        <v>99.99999999999999</v>
      </c>
      <c r="V143" s="83" t="s">
        <v>63</v>
      </c>
      <c r="W143" s="12">
        <v>4</v>
      </c>
    </row>
    <row r="144" spans="2:4" ht="10.5">
      <c r="B144" s="61"/>
      <c r="C144" s="17"/>
      <c r="D144" s="61"/>
    </row>
    <row r="145" spans="2:4" ht="10.5">
      <c r="B145" s="61"/>
      <c r="C145" s="17"/>
      <c r="D145" s="61"/>
    </row>
    <row r="146" spans="2:4" ht="10.5">
      <c r="B146" s="61"/>
      <c r="C146" s="17"/>
      <c r="D146" s="61"/>
    </row>
  </sheetData>
  <printOptions/>
  <pageMargins left="0.3" right="0.3" top="0.7" bottom="0.7" header="0.5" footer="0.5"/>
  <pageSetup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1999-03-10T22:45:30Z</cp:lastPrinted>
  <dcterms:created xsi:type="dcterms:W3CDTF">1999-03-10T15:32:31Z</dcterms:created>
  <cp:category/>
  <cp:version/>
  <cp:contentType/>
  <cp:contentStatus/>
</cp:coreProperties>
</file>