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7060" windowHeight="6700" tabRatio="231" activeTab="0"/>
  </bookViews>
  <sheets>
    <sheet name="Projet moulin à mil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<sst xmlns="http://schemas.openxmlformats.org/spreadsheetml/2006/main" count="28" uniqueCount="28">
  <si>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Année</t>
  </si>
  <si>
    <t>Valeur Annuelle Actualisée</t>
  </si>
  <si>
    <t>Cash Flow</t>
  </si>
  <si>
    <t>Cash Flow:</t>
  </si>
  <si>
    <t>Millet Mill Project</t>
  </si>
  <si>
    <t>Year</t>
  </si>
  <si>
    <t xml:space="preserve">Mill Purchase </t>
  </si>
  <si>
    <t>Mill Shelter Construction</t>
  </si>
  <si>
    <t>Production Costs</t>
  </si>
  <si>
    <t>Operating Costs</t>
  </si>
  <si>
    <t>Total Costs</t>
  </si>
  <si>
    <t>Revenues:</t>
  </si>
  <si>
    <t>Costs:</t>
  </si>
  <si>
    <t>Discount Rate</t>
  </si>
  <si>
    <t>Discount Coefficient</t>
  </si>
  <si>
    <t>Cash Flow Annual Discounted Present Value</t>
  </si>
  <si>
    <t>Net Present Value:</t>
  </si>
  <si>
    <t>Internal Rate of Return:</t>
  </si>
  <si>
    <t>Annuel Net Present Values:</t>
  </si>
  <si>
    <t>Present Value of Costs:</t>
  </si>
  <si>
    <t>Present Value of Benefits:</t>
  </si>
  <si>
    <t>Benefit-Cost Ratio:</t>
  </si>
  <si>
    <t>Annual Present Values of Costs:</t>
  </si>
  <si>
    <t>Annual Present Values of Benefits:</t>
  </si>
  <si>
    <t>Projected Annual Revenue</t>
  </si>
  <si>
    <t>Object:</t>
  </si>
  <si>
    <t>Dr. P. LeBel</t>
  </si>
  <si>
    <t>©2000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</si>
</sst>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0.00000000"/>
    <numFmt numFmtId="167" formatCode="0.000000000"/>
    <numFmt numFmtId="168" formatCode="&quot;$&quot;#,##0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Helv"/>
      <family val="0"/>
    </font>
    <font>
      <b/>
      <sz val="12"/>
      <color indexed="12"/>
      <name val="Helv"/>
      <family val="0"/>
    </font>
    <font>
      <b/>
      <sz val="12"/>
      <name val="Helv"/>
      <family val="0"/>
    </font>
    <font>
      <sz val="12"/>
      <name val="Helv"/>
      <family val="0"/>
    </font>
    <font>
      <sz val="10"/>
      <name val="Helv"/>
      <family val="0"/>
    </font>
    <font>
      <b/>
      <sz val="9"/>
      <color indexed="12"/>
      <name val="Helv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7" fillId="0" borderId="1" xfId="0" applyNumberFormat="1" applyFont="1" applyBorder="1" applyAlignment="1">
      <alignment/>
    </xf>
    <xf numFmtId="167" fontId="7" fillId="0" borderId="1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165" fontId="6" fillId="0" borderId="1" xfId="0" applyNumberFormat="1" applyFont="1" applyBorder="1" applyAlignment="1">
      <alignment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168" fontId="7" fillId="0" borderId="1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9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9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</a:rPr>
              <a:t>Millet Mill Project</a:t>
            </a:r>
          </a:p>
        </c:rich>
      </c:tx>
      <c:layout/>
      <c:spPr>
        <a:noFill/>
        <a:ln w="25400">
          <a:solidFill>
            <a:srgbClr val="F20884"/>
          </a:solidFill>
        </a:ln>
      </c:spPr>
    </c:title>
    <c:plotArea>
      <c:layout>
        <c:manualLayout>
          <c:xMode val="edge"/>
          <c:yMode val="edge"/>
          <c:x val="0.00375"/>
          <c:y val="0.1005"/>
          <c:w val="0.89175"/>
          <c:h val="0.79875"/>
        </c:manualLayout>
      </c:layout>
      <c:barChart>
        <c:barDir val="col"/>
        <c:grouping val="clustered"/>
        <c:varyColors val="0"/>
        <c:ser>
          <c:idx val="0"/>
          <c:order val="0"/>
          <c:tx>
            <c:v>Annual Discounted Net Present Values</c:v>
          </c:tx>
          <c:spPr>
            <a:pattFill prst="pct25">
              <a:fgClr>
                <a:srgbClr val="FFFFFF"/>
              </a:fgClr>
              <a:bgClr>
                <a:srgbClr val="DD0806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D0806"/>
                  </a:solidFill>
                </c14:spPr>
              </c14:invertSolidFillFmt>
            </c:ext>
          </c:extLst>
          <c:cat>
            <c:numRef>
              <c:f>'Projet moulin à mil'!$O$19:$S$19</c:f>
              <c:numCache/>
            </c:numRef>
          </c:cat>
          <c:val>
            <c:numRef>
              <c:f>'Projet moulin à mil'!$O$20:$S$20</c:f>
              <c:numCache/>
            </c:numRef>
          </c:val>
        </c:ser>
        <c:ser>
          <c:idx val="1"/>
          <c:order val="1"/>
          <c:tx>
            <c:strRef>
              <c:f>'Projet moulin à mil'!$N$21</c:f>
              <c:strCache>
                <c:ptCount val="1"/>
                <c:pt idx="0">
                  <c:v>Cash Flow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0000D4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D4"/>
                  </a:solidFill>
                </c14:spPr>
              </c14:invertSolidFillFmt>
            </c:ext>
          </c:extLst>
          <c:cat>
            <c:numRef>
              <c:f>'Projet moulin à mil'!$O$19:$S$19</c:f>
              <c:numCache/>
            </c:numRef>
          </c:cat>
          <c:val>
            <c:numRef>
              <c:f>'Projet moulin à mil'!$O$21:$S$21</c:f>
              <c:numCache/>
            </c:numRef>
          </c:val>
        </c:ser>
        <c:axId val="34171130"/>
        <c:axId val="39104715"/>
      </c:barChart>
      <c:catAx>
        <c:axId val="341711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104715"/>
        <c:crosses val="autoZero"/>
        <c:auto val="0"/>
        <c:lblOffset val="100"/>
        <c:noMultiLvlLbl val="0"/>
      </c:catAx>
      <c:valAx>
        <c:axId val="39104715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171130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775"/>
          <c:y val="0.9065"/>
          <c:w val="0.9485"/>
          <c:h val="0.054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</xdr:row>
      <xdr:rowOff>200025</xdr:rowOff>
    </xdr:from>
    <xdr:to>
      <xdr:col>21</xdr:col>
      <xdr:colOff>133350</xdr:colOff>
      <xdr:row>23</xdr:row>
      <xdr:rowOff>57150</xdr:rowOff>
    </xdr:to>
    <xdr:graphicFrame>
      <xdr:nvGraphicFramePr>
        <xdr:cNvPr id="1" name="Chart 2"/>
        <xdr:cNvGraphicFramePr/>
      </xdr:nvGraphicFramePr>
      <xdr:xfrm>
        <a:off x="6638925" y="828675"/>
        <a:ext cx="31623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="90" zoomScaleNormal="90" workbookViewId="0" topLeftCell="A1">
      <selection activeCell="A1" sqref="A1"/>
    </sheetView>
  </sheetViews>
  <sheetFormatPr defaultColWidth="11.00390625" defaultRowHeight="12.75"/>
  <cols>
    <col min="1" max="1" width="36.00390625" style="1" customWidth="1"/>
    <col min="2" max="2" width="11.375" style="1" bestFit="1" customWidth="1"/>
    <col min="3" max="6" width="9.875" style="1" customWidth="1"/>
    <col min="7" max="7" width="6.75390625" style="1" customWidth="1"/>
    <col min="8" max="13" width="1.75390625" style="1" customWidth="1"/>
    <col min="14" max="14" width="1.00390625" style="1" customWidth="1"/>
    <col min="15" max="19" width="1.75390625" style="1" customWidth="1"/>
    <col min="20" max="20" width="10.75390625" style="1" customWidth="1"/>
    <col min="21" max="21" width="2.25390625" style="1" customWidth="1"/>
    <col min="22" max="22" width="3.25390625" style="1" customWidth="1"/>
    <col min="23" max="23" width="3.375" style="1" customWidth="1"/>
    <col min="24" max="24" width="3.25390625" style="1" customWidth="1"/>
    <col min="25" max="16384" width="10.75390625" style="1" customWidth="1"/>
  </cols>
  <sheetData>
    <row r="1" spans="3:5" ht="16.5" customHeight="1" thickBot="1">
      <c r="C1" s="20"/>
      <c r="D1" s="21" t="s">
        <v>4</v>
      </c>
      <c r="E1" s="22"/>
    </row>
    <row r="2" spans="1:19" s="4" customFormat="1" ht="16.5" customHeight="1">
      <c r="A2" s="4" t="s">
        <v>27</v>
      </c>
      <c r="B2" s="3" t="s">
        <v>5</v>
      </c>
      <c r="S2" s="19" t="s">
        <v>26</v>
      </c>
    </row>
    <row r="3" spans="1:6" s="5" customFormat="1" ht="16.5" customHeight="1">
      <c r="A3" s="5" t="s">
        <v>25</v>
      </c>
      <c r="B3" s="5">
        <v>0</v>
      </c>
      <c r="C3" s="5">
        <v>1</v>
      </c>
      <c r="D3" s="5">
        <v>2</v>
      </c>
      <c r="E3" s="5">
        <v>3</v>
      </c>
      <c r="F3" s="5">
        <v>4</v>
      </c>
    </row>
    <row r="4" s="4" customFormat="1" ht="16.5" customHeight="1" thickBot="1">
      <c r="A4" s="2" t="s">
        <v>12</v>
      </c>
    </row>
    <row r="5" spans="1:6" s="4" customFormat="1" ht="16.5" customHeight="1" thickBot="1">
      <c r="A5" s="14" t="s">
        <v>6</v>
      </c>
      <c r="B5" s="18">
        <v>1525000</v>
      </c>
      <c r="C5" s="18"/>
      <c r="D5" s="18"/>
      <c r="E5" s="18"/>
      <c r="F5" s="18"/>
    </row>
    <row r="6" spans="1:6" s="4" customFormat="1" ht="16.5" customHeight="1" thickBot="1">
      <c r="A6" s="14" t="s">
        <v>7</v>
      </c>
      <c r="B6" s="18">
        <v>140000</v>
      </c>
      <c r="C6" s="18"/>
      <c r="D6" s="18"/>
      <c r="E6" s="18"/>
      <c r="F6" s="18"/>
    </row>
    <row r="7" spans="1:6" s="4" customFormat="1" ht="16.5" customHeight="1" thickBot="1">
      <c r="A7" s="14" t="s">
        <v>8</v>
      </c>
      <c r="B7" s="18">
        <v>200000</v>
      </c>
      <c r="C7" s="18">
        <v>200000</v>
      </c>
      <c r="D7" s="18">
        <v>200000</v>
      </c>
      <c r="E7" s="18">
        <v>200000</v>
      </c>
      <c r="F7" s="18">
        <v>200000</v>
      </c>
    </row>
    <row r="8" spans="1:6" s="4" customFormat="1" ht="16.5" customHeight="1" thickBot="1">
      <c r="A8" s="14" t="s">
        <v>9</v>
      </c>
      <c r="B8" s="18">
        <v>75000</v>
      </c>
      <c r="C8" s="18">
        <v>75000</v>
      </c>
      <c r="D8" s="18">
        <v>75000</v>
      </c>
      <c r="E8" s="18">
        <v>75000</v>
      </c>
      <c r="F8" s="18">
        <v>75000</v>
      </c>
    </row>
    <row r="9" spans="1:6" s="4" customFormat="1" ht="16.5" customHeight="1" thickBot="1">
      <c r="A9" s="14" t="s">
        <v>10</v>
      </c>
      <c r="B9" s="18">
        <f>SUM(B5:B8)</f>
        <v>1940000</v>
      </c>
      <c r="C9" s="18">
        <f>SUM(C5:C8)</f>
        <v>275000</v>
      </c>
      <c r="D9" s="18">
        <f>SUM(D5:D8)</f>
        <v>275000</v>
      </c>
      <c r="E9" s="18">
        <f>SUM(E5:E8)</f>
        <v>275000</v>
      </c>
      <c r="F9" s="18">
        <f>SUM(F5:F8)</f>
        <v>275000</v>
      </c>
    </row>
    <row r="10" s="4" customFormat="1" ht="16.5" customHeight="1" thickBot="1">
      <c r="A10" s="2" t="s">
        <v>11</v>
      </c>
    </row>
    <row r="11" spans="1:6" s="4" customFormat="1" ht="16.5" customHeight="1" thickBot="1">
      <c r="A11" s="14" t="s">
        <v>24</v>
      </c>
      <c r="B11" s="18">
        <v>750000</v>
      </c>
      <c r="C11" s="18">
        <v>1000000</v>
      </c>
      <c r="D11" s="18">
        <v>1000000</v>
      </c>
      <c r="E11" s="18">
        <v>1000000</v>
      </c>
      <c r="F11" s="18">
        <v>1000000</v>
      </c>
    </row>
    <row r="12" s="4" customFormat="1" ht="12.75" customHeight="1" thickBot="1"/>
    <row r="13" spans="1:6" s="4" customFormat="1" ht="16.5" customHeight="1" thickBot="1">
      <c r="A13" s="2" t="s">
        <v>3</v>
      </c>
      <c r="B13" s="18">
        <f>B11-B9</f>
        <v>-1190000</v>
      </c>
      <c r="C13" s="18">
        <f>C11-C9</f>
        <v>725000</v>
      </c>
      <c r="D13" s="18">
        <f>D11-D9</f>
        <v>725000</v>
      </c>
      <c r="E13" s="18">
        <f>E11-E9</f>
        <v>725000</v>
      </c>
      <c r="F13" s="18">
        <f>F11-F9</f>
        <v>725000</v>
      </c>
    </row>
    <row r="14" s="4" customFormat="1" ht="16.5" customHeight="1">
      <c r="A14" s="2" t="s">
        <v>13</v>
      </c>
    </row>
    <row r="15" s="4" customFormat="1" ht="16.5" customHeight="1" thickBot="1">
      <c r="A15" s="8">
        <v>0.1</v>
      </c>
    </row>
    <row r="16" spans="1:6" s="4" customFormat="1" ht="16.5" customHeight="1" thickBot="1">
      <c r="A16" s="15" t="s">
        <v>14</v>
      </c>
      <c r="B16" s="10">
        <f>1/(1+$A$15)^B3</f>
        <v>1</v>
      </c>
      <c r="C16" s="10">
        <f>1/(1+$A$15)^C3</f>
        <v>0.9090909090909091</v>
      </c>
      <c r="D16" s="10">
        <f>1/(1+$A$15)^D3</f>
        <v>0.8264462809917354</v>
      </c>
      <c r="E16" s="10">
        <f>1/(1+$A$15)^E3</f>
        <v>0.7513148009015775</v>
      </c>
      <c r="F16" s="10">
        <f>1/(1+$A$15)^F3</f>
        <v>0.6830134553650705</v>
      </c>
    </row>
    <row r="17" spans="1:6" s="4" customFormat="1" ht="16.5" customHeight="1" thickBot="1">
      <c r="A17" s="16" t="s">
        <v>15</v>
      </c>
      <c r="B17" s="18">
        <f>B13*B16</f>
        <v>-1190000</v>
      </c>
      <c r="C17" s="18">
        <f>C13*C16</f>
        <v>659090.9090909091</v>
      </c>
      <c r="D17" s="18">
        <f>D13*D16</f>
        <v>599173.5537190082</v>
      </c>
      <c r="E17" s="18">
        <f>E13*E16</f>
        <v>544703.2306536437</v>
      </c>
      <c r="F17" s="18">
        <f>F13*F16</f>
        <v>495184.75513967616</v>
      </c>
    </row>
    <row r="18" spans="1:2" s="4" customFormat="1" ht="16.5" customHeight="1" thickBot="1">
      <c r="A18" s="2" t="s">
        <v>16</v>
      </c>
      <c r="B18" s="18">
        <f>SUM(B17:F17)</f>
        <v>1108152.448603237</v>
      </c>
    </row>
    <row r="19" spans="1:19" s="9" customFormat="1" ht="16.5" customHeight="1" thickBot="1">
      <c r="A19" s="2" t="s">
        <v>17</v>
      </c>
      <c r="B19" s="11">
        <f>IRR(B13:F13,A15)</f>
        <v>0.4834322409677504</v>
      </c>
      <c r="C19" s="4"/>
      <c r="D19" s="4"/>
      <c r="E19" s="4"/>
      <c r="F19" s="4"/>
      <c r="N19" s="6" t="s">
        <v>0</v>
      </c>
      <c r="O19" s="4">
        <v>0</v>
      </c>
      <c r="P19" s="4">
        <v>1</v>
      </c>
      <c r="Q19" s="4">
        <v>2</v>
      </c>
      <c r="R19" s="4">
        <v>3</v>
      </c>
      <c r="S19" s="4">
        <v>4</v>
      </c>
    </row>
    <row r="20" spans="1:19" s="7" customFormat="1" ht="12.75" customHeight="1" thickBot="1">
      <c r="A20" s="4"/>
      <c r="B20" s="4"/>
      <c r="C20" s="4"/>
      <c r="D20" s="4"/>
      <c r="E20" s="4"/>
      <c r="F20" s="4"/>
      <c r="N20" s="6" t="s">
        <v>1</v>
      </c>
      <c r="O20" s="7">
        <f>B23</f>
        <v>-1190000</v>
      </c>
      <c r="P20" s="7">
        <f>C23</f>
        <v>659090.9090909091</v>
      </c>
      <c r="Q20" s="7">
        <f>D23</f>
        <v>599173.5537190081</v>
      </c>
      <c r="R20" s="7">
        <f>E23</f>
        <v>544703.2306536437</v>
      </c>
      <c r="S20" s="7">
        <f>F23</f>
        <v>495184.7551396761</v>
      </c>
    </row>
    <row r="21" spans="1:19" s="4" customFormat="1" ht="16.5" customHeight="1" thickBot="1">
      <c r="A21" s="17" t="s">
        <v>22</v>
      </c>
      <c r="B21" s="18">
        <f>B9*B16</f>
        <v>1940000</v>
      </c>
      <c r="C21" s="18">
        <f>C9*C16</f>
        <v>250000</v>
      </c>
      <c r="D21" s="18">
        <f>D9*D16</f>
        <v>227272.72727272724</v>
      </c>
      <c r="E21" s="18">
        <f>E9*E16</f>
        <v>206611.57024793382</v>
      </c>
      <c r="F21" s="18">
        <f>F9*F16</f>
        <v>187828.7002253944</v>
      </c>
      <c r="N21" s="6" t="s">
        <v>2</v>
      </c>
      <c r="O21" s="4">
        <f>B13</f>
        <v>-1190000</v>
      </c>
      <c r="P21" s="4">
        <f>C13</f>
        <v>725000</v>
      </c>
      <c r="Q21" s="4">
        <f>D13</f>
        <v>725000</v>
      </c>
      <c r="R21" s="4">
        <f>E13</f>
        <v>725000</v>
      </c>
      <c r="S21" s="4">
        <f>F13</f>
        <v>725000</v>
      </c>
    </row>
    <row r="22" spans="1:14" s="4" customFormat="1" ht="16.5" customHeight="1" thickBot="1">
      <c r="A22" s="17" t="s">
        <v>23</v>
      </c>
      <c r="B22" s="18">
        <f>B11*B16</f>
        <v>750000</v>
      </c>
      <c r="C22" s="18">
        <f>C11*C16</f>
        <v>909090.9090909091</v>
      </c>
      <c r="D22" s="18">
        <f>D11*D16</f>
        <v>826446.2809917354</v>
      </c>
      <c r="E22" s="18">
        <f>E11*E16</f>
        <v>751314.8009015776</v>
      </c>
      <c r="F22" s="18">
        <f>F11*F16</f>
        <v>683013.4553650705</v>
      </c>
      <c r="N22" s="7"/>
    </row>
    <row r="23" spans="1:6" s="4" customFormat="1" ht="16.5" customHeight="1" thickBot="1">
      <c r="A23" s="16" t="s">
        <v>18</v>
      </c>
      <c r="B23" s="18">
        <f>B22-B21</f>
        <v>-1190000</v>
      </c>
      <c r="C23" s="18">
        <f>C22-C21</f>
        <v>659090.9090909091</v>
      </c>
      <c r="D23" s="18">
        <f>D22-D21</f>
        <v>599173.5537190081</v>
      </c>
      <c r="E23" s="18">
        <f>E22-E21</f>
        <v>544703.2306536437</v>
      </c>
      <c r="F23" s="18">
        <f>F22-F21</f>
        <v>495184.7551396761</v>
      </c>
    </row>
    <row r="24" spans="1:6" s="12" customFormat="1" ht="16.5" customHeight="1" thickBot="1">
      <c r="A24" s="14" t="s">
        <v>19</v>
      </c>
      <c r="B24" s="18">
        <f>SUM(B21:F21)</f>
        <v>2811712.997746055</v>
      </c>
      <c r="C24" s="4"/>
      <c r="D24" s="4"/>
      <c r="E24" s="4"/>
      <c r="F24" s="4"/>
    </row>
    <row r="25" spans="1:6" s="12" customFormat="1" ht="16.5" customHeight="1" thickBot="1">
      <c r="A25" s="14" t="s">
        <v>20</v>
      </c>
      <c r="B25" s="18">
        <f>SUM(B22:F22)</f>
        <v>3919865.4463492925</v>
      </c>
      <c r="C25" s="4"/>
      <c r="D25" s="4"/>
      <c r="E25" s="4"/>
      <c r="F25" s="4"/>
    </row>
    <row r="26" spans="1:6" s="7" customFormat="1" ht="16.5" customHeight="1" thickBot="1">
      <c r="A26" s="2" t="s">
        <v>21</v>
      </c>
      <c r="B26" s="13">
        <f>B25/B24</f>
        <v>1.3941200433655792</v>
      </c>
      <c r="C26" s="4"/>
      <c r="D26" s="4"/>
      <c r="E26" s="4"/>
      <c r="F26" s="4"/>
    </row>
    <row r="27" s="4" customFormat="1" ht="16.5" customHeight="1"/>
    <row r="28" spans="1:6" s="4" customFormat="1" ht="16.5" customHeight="1">
      <c r="A28" s="1"/>
      <c r="B28" s="1"/>
      <c r="C28" s="1"/>
      <c r="D28" s="1"/>
      <c r="E28" s="1"/>
      <c r="F28" s="1"/>
    </row>
    <row r="29" spans="1:6" s="4" customFormat="1" ht="16.5" customHeight="1">
      <c r="A29" s="1"/>
      <c r="B29" s="1"/>
      <c r="C29" s="1"/>
      <c r="D29" s="1"/>
      <c r="E29" s="1"/>
      <c r="F29" s="1"/>
    </row>
    <row r="30" spans="1:6" s="4" customFormat="1" ht="16.5" customHeight="1">
      <c r="A30" s="1"/>
      <c r="B30" s="1"/>
      <c r="C30" s="1"/>
      <c r="D30" s="1"/>
      <c r="E30" s="1"/>
      <c r="F30" s="1"/>
    </row>
    <row r="35" ht="10.5" customHeight="1"/>
    <row r="36" ht="10.5" customHeight="1"/>
    <row r="37" ht="10.5" customHeight="1"/>
    <row r="38" ht="10.5" customHeight="1"/>
    <row r="39" ht="10.5" customHeight="1"/>
  </sheetData>
  <printOptions horizontalCentered="1" verticalCentered="1"/>
  <pageMargins left="0.3" right="0.3" top="0.7" bottom="0.7" header="0.5" footer="0.5"/>
  <pageSetup orientation="landscape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Montclair State University</dc:creator>
  <cp:keywords/>
  <dc:description/>
  <cp:lastModifiedBy>Philippe LeBel</cp:lastModifiedBy>
  <cp:lastPrinted>1999-11-23T19:04:23Z</cp:lastPrinted>
  <dcterms:created xsi:type="dcterms:W3CDTF">1999-07-18T16:09:18Z</dcterms:created>
  <cp:category/>
  <cp:version/>
  <cp:contentType/>
  <cp:contentStatus/>
</cp:coreProperties>
</file>