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76" windowWidth="16200" windowHeight="15360" tabRatio="297" activeTab="0"/>
  </bookViews>
  <sheets>
    <sheet name="StaticHarvestingProblem" sheetId="1" r:id="rId1"/>
    <sheet name="StaticHarvestingSolutio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<sst xmlns="http://schemas.openxmlformats.org/spreadsheetml/2006/main" count="191" uniqueCount="79">
  <si>
    <t xml:space="preserve">of hours worked, in which case, ignoring other fixed costs such as boats, nets, and </t>
  </si>
  <si>
    <t xml:space="preserve">timber harvesting equipment, the rate of return would vary with the selling price of </t>
  </si>
  <si>
    <t>each commodity.</t>
  </si>
  <si>
    <t>In this case, L may be interpreted as the shadow price of labor.</t>
  </si>
  <si>
    <t xml:space="preserve">Substituting the optimal quantities of T and F in the constraint </t>
  </si>
  <si>
    <t>yields the total number of allocated hours, from which</t>
  </si>
  <si>
    <t>we can obtain the total expenditure on labor:</t>
  </si>
  <si>
    <t>Expenditures</t>
  </si>
  <si>
    <t xml:space="preserve">Thus, the budget constraint embodies the financial constraint of total expenditures </t>
  </si>
  <si>
    <t>being no more than the given level shown above.</t>
  </si>
  <si>
    <t>In turn, we can derive the total value of the harvest based on the optimal quantity havested:</t>
  </si>
  <si>
    <t>Timber</t>
  </si>
  <si>
    <t>Fish</t>
  </si>
  <si>
    <t>Pi</t>
  </si>
  <si>
    <t>Qi</t>
  </si>
  <si>
    <t>Revenues</t>
  </si>
  <si>
    <t>If there are no other costs than labor, the rate of return on sales will be:</t>
  </si>
  <si>
    <r>
      <t>P</t>
    </r>
    <r>
      <rPr>
        <sz val="18"/>
        <rFont val="Times CE"/>
        <family val="0"/>
      </rPr>
      <t xml:space="preserve"> =</t>
    </r>
  </si>
  <si>
    <t>RRS =</t>
  </si>
  <si>
    <t>Costs</t>
  </si>
  <si>
    <t>Total Revenue</t>
  </si>
  <si>
    <t xml:space="preserve">In this example, the shadow price of labor will vary directly with the market price of </t>
  </si>
  <si>
    <t xml:space="preserve">timber and fish such that the rate of return of sales is invariant with respect to </t>
  </si>
  <si>
    <t>the quantity harvested. Other formulations would treat labor as a fixed cost per number</t>
  </si>
  <si>
    <t>Maximize</t>
  </si>
  <si>
    <t>T</t>
  </si>
  <si>
    <t>F</t>
  </si>
  <si>
    <t>P(F)=</t>
  </si>
  <si>
    <t>where P(T)=</t>
  </si>
  <si>
    <t>per metric ton</t>
  </si>
  <si>
    <t>L =</t>
  </si>
  <si>
    <t>hours</t>
  </si>
  <si>
    <t>subject to:</t>
  </si>
  <si>
    <t>+</t>
  </si>
  <si>
    <t>The corresponding Lagrangean is:</t>
  </si>
  <si>
    <t>First order conditions are:</t>
  </si>
  <si>
    <t>-</t>
  </si>
  <si>
    <t>F =</t>
  </si>
  <si>
    <t>Substituting into the constraint yields:</t>
  </si>
  <si>
    <t>and by substitution into 2:</t>
  </si>
  <si>
    <t xml:space="preserve"> =</t>
  </si>
  <si>
    <t>a</t>
  </si>
  <si>
    <t>a =</t>
  </si>
  <si>
    <t>Consider the choice of harvesting timber(T) or fish(F)  from a given habitat:</t>
  </si>
  <si>
    <r>
      <t>F</t>
    </r>
    <r>
      <rPr>
        <vertAlign val="superscript"/>
        <sz val="20"/>
        <rFont val="Times CE"/>
        <family val="0"/>
      </rPr>
      <t>2</t>
    </r>
  </si>
  <si>
    <r>
      <t>T</t>
    </r>
    <r>
      <rPr>
        <vertAlign val="superscript"/>
        <sz val="22"/>
        <rFont val="Times CE"/>
        <family val="0"/>
      </rPr>
      <t>2</t>
    </r>
  </si>
  <si>
    <r>
      <t xml:space="preserve">  - </t>
    </r>
    <r>
      <rPr>
        <sz val="18"/>
        <rFont val="Symbol"/>
        <family val="0"/>
      </rPr>
      <t>L</t>
    </r>
  </si>
  <si>
    <r>
      <t>T</t>
    </r>
    <r>
      <rPr>
        <vertAlign val="superscript"/>
        <sz val="22"/>
        <rFont val="Times CE"/>
        <family val="0"/>
      </rPr>
      <t>2</t>
    </r>
    <r>
      <rPr>
        <vertAlign val="superscript"/>
        <sz val="18"/>
        <rFont val="Times CE"/>
        <family val="0"/>
      </rPr>
      <t xml:space="preserve"> </t>
    </r>
    <r>
      <rPr>
        <sz val="12"/>
        <rFont val="Times CE"/>
        <family val="0"/>
      </rPr>
      <t>+</t>
    </r>
  </si>
  <si>
    <r>
      <t>F</t>
    </r>
    <r>
      <rPr>
        <vertAlign val="superscript"/>
        <sz val="22"/>
        <rFont val="Times CE"/>
        <family val="0"/>
      </rPr>
      <t>2</t>
    </r>
  </si>
  <si>
    <r>
      <t>L</t>
    </r>
    <r>
      <rPr>
        <sz val="18"/>
        <rFont val="Times CE"/>
        <family val="0"/>
      </rPr>
      <t>T</t>
    </r>
  </si>
  <si>
    <r>
      <t>d</t>
    </r>
    <r>
      <rPr>
        <sz val="18"/>
        <rFont val="Helv"/>
        <family val="0"/>
      </rPr>
      <t>L/</t>
    </r>
    <r>
      <rPr>
        <sz val="18"/>
        <rFont val="Symbol"/>
        <family val="0"/>
      </rPr>
      <t>d</t>
    </r>
    <r>
      <rPr>
        <sz val="18"/>
        <rFont val="Times CE"/>
        <family val="0"/>
      </rPr>
      <t>T =</t>
    </r>
  </si>
  <si>
    <r>
      <t>d</t>
    </r>
    <r>
      <rPr>
        <sz val="18"/>
        <rFont val="Helv"/>
        <family val="0"/>
      </rPr>
      <t>L/</t>
    </r>
    <r>
      <rPr>
        <sz val="18"/>
        <rFont val="Symbol"/>
        <family val="0"/>
      </rPr>
      <t>d</t>
    </r>
    <r>
      <rPr>
        <sz val="18"/>
        <rFont val="Times CE"/>
        <family val="0"/>
      </rPr>
      <t>F =</t>
    </r>
  </si>
  <si>
    <r>
      <t>d</t>
    </r>
    <r>
      <rPr>
        <sz val="18"/>
        <rFont val="Helv"/>
        <family val="0"/>
      </rPr>
      <t>L/</t>
    </r>
    <r>
      <rPr>
        <sz val="18"/>
        <rFont val="Symbol"/>
        <family val="0"/>
      </rPr>
      <t>dL =</t>
    </r>
  </si>
  <si>
    <r>
      <t>L</t>
    </r>
    <r>
      <rPr>
        <sz val="18"/>
        <rFont val="Times CE"/>
        <family val="0"/>
      </rPr>
      <t>F</t>
    </r>
  </si>
  <si>
    <r>
      <t xml:space="preserve">  </t>
    </r>
    <r>
      <rPr>
        <sz val="18"/>
        <rFont val="Times CE"/>
        <family val="0"/>
      </rPr>
      <t>-T</t>
    </r>
    <r>
      <rPr>
        <vertAlign val="superscript"/>
        <sz val="22"/>
        <rFont val="Times CE"/>
        <family val="0"/>
      </rPr>
      <t>2</t>
    </r>
  </si>
  <si>
    <r>
      <t>L</t>
    </r>
    <r>
      <rPr>
        <sz val="18"/>
        <rFont val="Times CE"/>
        <family val="0"/>
      </rPr>
      <t>T =</t>
    </r>
  </si>
  <si>
    <r>
      <t>L</t>
    </r>
    <r>
      <rPr>
        <sz val="18"/>
        <rFont val="Times CE"/>
        <family val="0"/>
      </rPr>
      <t>F =</t>
    </r>
  </si>
  <si>
    <t>=</t>
  </si>
  <si>
    <r>
      <t>T</t>
    </r>
    <r>
      <rPr>
        <vertAlign val="superscript"/>
        <sz val="22"/>
        <rFont val="Times CE"/>
        <family val="0"/>
      </rPr>
      <t>2</t>
    </r>
  </si>
  <si>
    <t>Re-arranging:</t>
  </si>
  <si>
    <r>
      <t>T</t>
    </r>
    <r>
      <rPr>
        <vertAlign val="superscript"/>
        <sz val="22"/>
        <rFont val="Times CE"/>
        <family val="0"/>
      </rPr>
      <t xml:space="preserve">2               </t>
    </r>
    <r>
      <rPr>
        <sz val="18"/>
        <rFont val="Times CE"/>
        <family val="0"/>
      </rPr>
      <t>=</t>
    </r>
  </si>
  <si>
    <t>T          =</t>
  </si>
  <si>
    <t>F         =</t>
  </si>
  <si>
    <t>Static Optimal Harvesting of Renewable Natural Resources Case Study</t>
  </si>
  <si>
    <t>Static Optimal Harvesting of Renewable Natural Resources Solution</t>
  </si>
  <si>
    <t>By substituting the solution values of T and F from equations 14 and 18</t>
  </si>
  <si>
    <r>
      <t xml:space="preserve">into equations 7 and 8 we obtain the value of </t>
    </r>
    <r>
      <rPr>
        <sz val="18"/>
        <rFont val="Symbol"/>
        <family val="0"/>
      </rPr>
      <t xml:space="preserve">L, </t>
    </r>
    <r>
      <rPr>
        <sz val="18"/>
        <rFont val="Times"/>
        <family val="0"/>
      </rPr>
      <t>I. e. :</t>
    </r>
  </si>
  <si>
    <t>L</t>
  </si>
  <si>
    <t>(7.a)</t>
  </si>
  <si>
    <t>or, equivalently,</t>
  </si>
  <si>
    <t>(8.a)</t>
  </si>
  <si>
    <t>No production rates are considered</t>
  </si>
  <si>
    <t>P. LeBel</t>
  </si>
  <si>
    <t>©2009</t>
  </si>
  <si>
    <t>Property rights are undefined</t>
  </si>
  <si>
    <t>No costs other than labor are considered</t>
  </si>
  <si>
    <t>No product demand determinants are considered</t>
  </si>
  <si>
    <t>Production externalities are ignored</t>
  </si>
  <si>
    <t>Assumptions and Implications: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</si>
</sst>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+0"/>
    <numFmt numFmtId="166" formatCode="\=\ 0"/>
    <numFmt numFmtId="167" formatCode="\+&quot;$&quot;#,###"/>
    <numFmt numFmtId="168" formatCode="#,##0.0"/>
    <numFmt numFmtId="169" formatCode="&quot;$&quot;#,##0.0"/>
    <numFmt numFmtId="170" formatCode="\+#,##0.0"/>
    <numFmt numFmtId="171" formatCode="\=\ 0.00"/>
    <numFmt numFmtId="172" formatCode="0.0"/>
    <numFmt numFmtId="173" formatCode="0.\ "/>
    <numFmt numFmtId="174" formatCode="&quot;$&quot;#,###"/>
    <numFmt numFmtId="175" formatCode="\=\ &quot;$&quot;#,###"/>
    <numFmt numFmtId="176" formatCode="&quot;$&quot;#,##0.00"/>
    <numFmt numFmtId="177" formatCode="\+##.00"/>
    <numFmt numFmtId="178" formatCode="#,##0.00\ \="/>
    <numFmt numFmtId="179" formatCode="#,##0\ \="/>
    <numFmt numFmtId="180" formatCode="#,###.00\ \="/>
    <numFmt numFmtId="181" formatCode="#,##0.00\ \T"/>
    <numFmt numFmtId="182" formatCode="\=\ #,###.00"/>
  </numFmts>
  <fonts count="20">
    <font>
      <sz val="12"/>
      <name val="Times CE"/>
      <family val="0"/>
    </font>
    <font>
      <b/>
      <sz val="12"/>
      <name val="Times CE"/>
      <family val="0"/>
    </font>
    <font>
      <i/>
      <sz val="12"/>
      <name val="Times CE"/>
      <family val="0"/>
    </font>
    <font>
      <b/>
      <i/>
      <sz val="12"/>
      <name val="Times CE"/>
      <family val="0"/>
    </font>
    <font>
      <vertAlign val="superscript"/>
      <sz val="18"/>
      <name val="Times CE"/>
      <family val="0"/>
    </font>
    <font>
      <u val="single"/>
      <sz val="12"/>
      <color indexed="12"/>
      <name val="Times CE"/>
      <family val="0"/>
    </font>
    <font>
      <u val="single"/>
      <sz val="12"/>
      <color indexed="61"/>
      <name val="Times CE"/>
      <family val="0"/>
    </font>
    <font>
      <sz val="18"/>
      <name val="Times CE"/>
      <family val="0"/>
    </font>
    <font>
      <sz val="14"/>
      <name val="Times CE"/>
      <family val="0"/>
    </font>
    <font>
      <vertAlign val="superscript"/>
      <sz val="20"/>
      <name val="Times CE"/>
      <family val="0"/>
    </font>
    <font>
      <sz val="16"/>
      <name val="Times CE"/>
      <family val="0"/>
    </font>
    <font>
      <vertAlign val="superscript"/>
      <sz val="22"/>
      <name val="Times CE"/>
      <family val="0"/>
    </font>
    <font>
      <sz val="18"/>
      <name val="Symbol"/>
      <family val="0"/>
    </font>
    <font>
      <sz val="18"/>
      <name val="Helv"/>
      <family val="0"/>
    </font>
    <font>
      <sz val="18"/>
      <name val="Times"/>
      <family val="0"/>
    </font>
    <font>
      <b/>
      <sz val="18"/>
      <name val="Times CE"/>
      <family val="0"/>
    </font>
    <font>
      <sz val="22"/>
      <name val="Times CE"/>
      <family val="0"/>
    </font>
    <font>
      <b/>
      <sz val="14"/>
      <name val="Times CE"/>
      <family val="0"/>
    </font>
    <font>
      <b/>
      <sz val="12"/>
      <color indexed="12"/>
      <name val="Times CE"/>
      <family val="0"/>
    </font>
    <font>
      <b/>
      <sz val="16"/>
      <color indexed="12"/>
      <name val="Times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173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171" fontId="7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4" fontId="7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left"/>
    </xf>
    <xf numFmtId="177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15" fillId="0" borderId="4" xfId="0" applyFont="1" applyBorder="1" applyAlignment="1">
      <alignment/>
    </xf>
    <xf numFmtId="4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/>
    </xf>
    <xf numFmtId="0" fontId="12" fillId="0" borderId="4" xfId="0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left"/>
    </xf>
    <xf numFmtId="2" fontId="7" fillId="0" borderId="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6" fontId="7" fillId="0" borderId="0" xfId="0" applyNumberFormat="1" applyFont="1" applyAlignment="1">
      <alignment/>
    </xf>
    <xf numFmtId="0" fontId="7" fillId="0" borderId="4" xfId="0" applyFont="1" applyBorder="1" applyAlignment="1">
      <alignment horizontal="right"/>
    </xf>
    <xf numFmtId="4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180" fontId="7" fillId="0" borderId="5" xfId="0" applyNumberFormat="1" applyFont="1" applyBorder="1" applyAlignment="1">
      <alignment horizontal="left"/>
    </xf>
    <xf numFmtId="176" fontId="7" fillId="0" borderId="3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7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176" fontId="7" fillId="0" borderId="7" xfId="0" applyNumberFormat="1" applyFont="1" applyBorder="1" applyAlignment="1">
      <alignment/>
    </xf>
    <xf numFmtId="10" fontId="7" fillId="0" borderId="7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76" fontId="7" fillId="0" borderId="7" xfId="0" applyNumberFormat="1" applyFont="1" applyBorder="1" applyAlignment="1">
      <alignment horizontal="left"/>
    </xf>
    <xf numFmtId="181" fontId="7" fillId="0" borderId="3" xfId="0" applyNumberFormat="1" applyFont="1" applyBorder="1" applyAlignment="1">
      <alignment/>
    </xf>
    <xf numFmtId="0" fontId="16" fillId="0" borderId="0" xfId="0" applyFont="1" applyAlignment="1">
      <alignment/>
    </xf>
    <xf numFmtId="173" fontId="0" fillId="0" borderId="0" xfId="0" applyNumberFormat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4" fontId="7" fillId="0" borderId="1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1" xfId="0" applyFont="1" applyBorder="1" applyAlignment="1">
      <alignment vertical="center"/>
    </xf>
    <xf numFmtId="178" fontId="7" fillId="0" borderId="11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3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82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3" fontId="7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67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1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A2" sqref="A2"/>
    </sheetView>
  </sheetViews>
  <sheetFormatPr defaultColWidth="11.19921875" defaultRowHeight="15"/>
  <cols>
    <col min="1" max="1" width="5.796875" style="15" customWidth="1"/>
    <col min="2" max="2" width="17" style="0" bestFit="1" customWidth="1"/>
    <col min="3" max="3" width="11.796875" style="0" bestFit="1" customWidth="1"/>
    <col min="4" max="4" width="11.296875" style="0" customWidth="1"/>
    <col min="5" max="5" width="14.296875" style="0" customWidth="1"/>
    <col min="6" max="6" width="11.796875" style="0" customWidth="1"/>
    <col min="7" max="7" width="13.19921875" style="0" customWidth="1"/>
    <col min="8" max="8" width="15.19921875" style="0" customWidth="1"/>
    <col min="9" max="9" width="7.5" style="0" customWidth="1"/>
    <col min="10" max="10" width="8.5" style="0" customWidth="1"/>
    <col min="11" max="11" width="5.296875" style="0" customWidth="1"/>
  </cols>
  <sheetData>
    <row r="1" spans="2:11" ht="19.5" thickBot="1">
      <c r="B1" s="69" t="s">
        <v>73</v>
      </c>
      <c r="C1" s="65"/>
      <c r="D1" s="66"/>
      <c r="E1" s="66"/>
      <c r="F1" s="67" t="s">
        <v>63</v>
      </c>
      <c r="G1" s="66"/>
      <c r="H1" s="66"/>
      <c r="I1" s="70"/>
      <c r="K1" s="68" t="s">
        <v>72</v>
      </c>
    </row>
    <row r="2" ht="18.75">
      <c r="E2" s="6"/>
    </row>
    <row r="3" ht="22.5">
      <c r="B3" s="63" t="s">
        <v>43</v>
      </c>
    </row>
    <row r="5" spans="1:6" ht="18.75">
      <c r="A5" s="15">
        <v>1</v>
      </c>
      <c r="B5" s="11" t="s">
        <v>24</v>
      </c>
      <c r="C5" s="12">
        <f>C10</f>
        <v>500</v>
      </c>
      <c r="D5" s="10" t="s">
        <v>25</v>
      </c>
      <c r="E5" s="13">
        <f>C11</f>
        <v>1000</v>
      </c>
      <c r="F5" s="10" t="s">
        <v>26</v>
      </c>
    </row>
    <row r="6" spans="2:5" ht="18.75">
      <c r="B6" s="1"/>
      <c r="C6" s="2"/>
      <c r="E6" s="4"/>
    </row>
    <row r="7" spans="1:7" ht="24" thickBot="1">
      <c r="A7" s="91">
        <v>2</v>
      </c>
      <c r="B7" s="79" t="s">
        <v>32</v>
      </c>
      <c r="C7" s="83" t="s">
        <v>45</v>
      </c>
      <c r="D7" s="97" t="s">
        <v>33</v>
      </c>
      <c r="E7" s="17" t="s">
        <v>44</v>
      </c>
      <c r="F7" s="96">
        <f>-C12</f>
        <v>-1700</v>
      </c>
      <c r="G7" s="92">
        <v>0</v>
      </c>
    </row>
    <row r="8" spans="1:7" ht="16.5">
      <c r="A8" s="91"/>
      <c r="B8" s="79"/>
      <c r="C8" s="84"/>
      <c r="D8" s="97"/>
      <c r="E8" s="16" t="s">
        <v>41</v>
      </c>
      <c r="F8" s="96"/>
      <c r="G8" s="93"/>
    </row>
    <row r="9" spans="2:5" ht="18.75">
      <c r="B9" s="1"/>
      <c r="E9" s="3"/>
    </row>
    <row r="10" spans="2:5" ht="18.75">
      <c r="B10" s="11" t="s">
        <v>28</v>
      </c>
      <c r="C10" s="12">
        <v>500</v>
      </c>
      <c r="D10" s="10" t="s">
        <v>29</v>
      </c>
      <c r="E10" s="10"/>
    </row>
    <row r="11" spans="2:5" ht="18.75">
      <c r="B11" s="11" t="s">
        <v>27</v>
      </c>
      <c r="C11" s="12">
        <v>1000</v>
      </c>
      <c r="D11" s="10" t="s">
        <v>29</v>
      </c>
      <c r="E11" s="10"/>
    </row>
    <row r="12" spans="2:5" ht="18.75">
      <c r="B12" s="11" t="s">
        <v>30</v>
      </c>
      <c r="C12" s="29">
        <v>1700</v>
      </c>
      <c r="D12" s="10" t="s">
        <v>31</v>
      </c>
      <c r="E12" s="10"/>
    </row>
    <row r="13" spans="2:5" ht="18.75">
      <c r="B13" s="11" t="s">
        <v>42</v>
      </c>
      <c r="C13" s="28">
        <v>4</v>
      </c>
      <c r="D13" s="10"/>
      <c r="E13" s="10"/>
    </row>
    <row r="15" ht="18.75">
      <c r="B15" s="10" t="s">
        <v>34</v>
      </c>
    </row>
    <row r="16" spans="1:11" ht="19.5" thickBot="1">
      <c r="A16" s="91">
        <v>3</v>
      </c>
      <c r="B16" s="79" t="s">
        <v>30</v>
      </c>
      <c r="C16" s="95"/>
      <c r="D16" s="88" t="str">
        <f>D5</f>
        <v>T</v>
      </c>
      <c r="E16" s="99"/>
      <c r="F16" s="94" t="str">
        <f>F5</f>
        <v>F</v>
      </c>
      <c r="G16" s="98" t="s">
        <v>46</v>
      </c>
      <c r="H16" s="100"/>
      <c r="I16" s="20"/>
      <c r="J16" s="96"/>
      <c r="K16" s="8"/>
    </row>
    <row r="17" spans="1:11" ht="18.75">
      <c r="A17" s="91"/>
      <c r="B17" s="79"/>
      <c r="C17" s="95"/>
      <c r="D17" s="88"/>
      <c r="E17" s="99"/>
      <c r="F17" s="94"/>
      <c r="G17" s="98"/>
      <c r="H17" s="84"/>
      <c r="I17" s="21"/>
      <c r="J17" s="96"/>
      <c r="K17" s="8"/>
    </row>
    <row r="18" spans="2:11" ht="18.75">
      <c r="B18" s="1"/>
      <c r="C18" s="2"/>
      <c r="E18" s="4"/>
      <c r="F18" s="5"/>
      <c r="G18" s="1"/>
      <c r="H18" s="9"/>
      <c r="I18" s="6"/>
      <c r="K18" s="9"/>
    </row>
    <row r="19" spans="2:3" ht="18.75">
      <c r="B19" s="10" t="s">
        <v>35</v>
      </c>
      <c r="C19" s="10"/>
    </row>
    <row r="20" spans="1:7" ht="19.5">
      <c r="A20" s="15">
        <v>4</v>
      </c>
      <c r="B20" s="18" t="s">
        <v>50</v>
      </c>
      <c r="C20" s="12"/>
      <c r="D20" s="26"/>
      <c r="E20" s="28"/>
      <c r="F20" s="22" t="s">
        <v>49</v>
      </c>
      <c r="G20" s="23">
        <v>0</v>
      </c>
    </row>
    <row r="21" spans="1:7" ht="19.5">
      <c r="A21" s="15">
        <v>5</v>
      </c>
      <c r="B21" s="18" t="s">
        <v>51</v>
      </c>
      <c r="C21" s="25"/>
      <c r="D21" s="26" t="s">
        <v>36</v>
      </c>
      <c r="E21" s="27"/>
      <c r="F21" s="24" t="s">
        <v>53</v>
      </c>
      <c r="G21" s="23">
        <v>0</v>
      </c>
    </row>
    <row r="22" spans="1:8" ht="19.5" thickBot="1">
      <c r="A22" s="91">
        <v>6</v>
      </c>
      <c r="B22" s="103" t="s">
        <v>52</v>
      </c>
      <c r="C22" s="90"/>
      <c r="D22" s="102" t="s">
        <v>36</v>
      </c>
      <c r="E22" s="20"/>
      <c r="F22" s="89"/>
      <c r="G22" s="90"/>
      <c r="H22" s="101">
        <f>0</f>
        <v>0</v>
      </c>
    </row>
    <row r="23" spans="1:8" ht="18.75">
      <c r="A23" s="91"/>
      <c r="B23" s="103"/>
      <c r="C23" s="90"/>
      <c r="D23" s="102"/>
      <c r="E23" s="35"/>
      <c r="F23" s="90"/>
      <c r="G23" s="90"/>
      <c r="H23" s="101"/>
    </row>
    <row r="24" ht="19.5" thickBot="1"/>
    <row r="25" spans="1:8" ht="21" thickBot="1">
      <c r="A25" s="15">
        <v>7</v>
      </c>
      <c r="B25" s="28"/>
      <c r="C25" s="24" t="s">
        <v>49</v>
      </c>
      <c r="D25" s="21" t="s">
        <v>57</v>
      </c>
      <c r="E25" s="27"/>
      <c r="G25" s="43" t="s">
        <v>55</v>
      </c>
      <c r="H25" s="44"/>
    </row>
    <row r="26" spans="1:8" ht="21" thickBot="1">
      <c r="A26" s="15">
        <v>8</v>
      </c>
      <c r="B26" s="27"/>
      <c r="C26" s="24" t="s">
        <v>53</v>
      </c>
      <c r="D26" s="21" t="s">
        <v>57</v>
      </c>
      <c r="E26" s="38"/>
      <c r="G26" s="43" t="s">
        <v>56</v>
      </c>
      <c r="H26" s="39"/>
    </row>
    <row r="27" spans="1:9" ht="19.5" thickBot="1">
      <c r="A27" s="15">
        <v>9</v>
      </c>
      <c r="G27" s="49" t="s">
        <v>37</v>
      </c>
      <c r="H27" s="62"/>
      <c r="I27" s="10"/>
    </row>
    <row r="28" spans="2:3" ht="18.75">
      <c r="B28" s="10" t="s">
        <v>38</v>
      </c>
      <c r="C28" s="10"/>
    </row>
    <row r="29" spans="1:5" ht="19.5" thickBot="1">
      <c r="A29" s="77">
        <v>10</v>
      </c>
      <c r="B29" s="85"/>
      <c r="C29" s="87"/>
      <c r="D29" s="20"/>
      <c r="E29" s="80"/>
    </row>
    <row r="30" spans="1:7" ht="18.75">
      <c r="A30" s="77"/>
      <c r="B30" s="86"/>
      <c r="C30" s="88"/>
      <c r="D30" s="34"/>
      <c r="E30" s="80"/>
      <c r="G30" s="7"/>
    </row>
    <row r="31" ht="18.75">
      <c r="B31" s="10" t="s">
        <v>59</v>
      </c>
    </row>
    <row r="32" spans="1:6" ht="22.5">
      <c r="A32" s="15">
        <v>11</v>
      </c>
      <c r="B32" s="28"/>
      <c r="C32" s="10" t="s">
        <v>45</v>
      </c>
      <c r="D32" s="31"/>
      <c r="E32" s="10" t="s">
        <v>60</v>
      </c>
      <c r="F32" s="32"/>
    </row>
    <row r="34" spans="1:6" ht="22.5">
      <c r="A34" s="15">
        <v>12</v>
      </c>
      <c r="D34" s="33"/>
      <c r="E34" s="10" t="s">
        <v>60</v>
      </c>
      <c r="F34" s="32"/>
    </row>
    <row r="36" spans="1:6" ht="22.5">
      <c r="A36" s="15">
        <v>13</v>
      </c>
      <c r="E36" s="10" t="s">
        <v>60</v>
      </c>
      <c r="F36" s="32"/>
    </row>
    <row r="37" ht="19.5" thickBot="1"/>
    <row r="38" spans="1:8" ht="19.5" thickBot="1">
      <c r="A38" s="15">
        <v>14</v>
      </c>
      <c r="E38" s="40" t="s">
        <v>61</v>
      </c>
      <c r="F38" s="41"/>
      <c r="G38" s="10"/>
      <c r="H38" s="10"/>
    </row>
    <row r="40" spans="1:6" ht="19.5" thickBot="1">
      <c r="A40" s="77">
        <v>15</v>
      </c>
      <c r="B40" s="78"/>
      <c r="C40" s="79"/>
      <c r="D40" s="20"/>
      <c r="E40" s="79"/>
      <c r="F40" s="81"/>
    </row>
    <row r="41" spans="1:6" ht="18.75">
      <c r="A41" s="77"/>
      <c r="B41" s="78"/>
      <c r="C41" s="79"/>
      <c r="D41" s="21"/>
      <c r="E41" s="79"/>
      <c r="F41" s="81"/>
    </row>
    <row r="42" spans="1:6" ht="18.75">
      <c r="A42" s="30"/>
      <c r="B42" s="19"/>
      <c r="C42" s="14"/>
      <c r="D42" s="21"/>
      <c r="E42" s="14"/>
      <c r="F42" s="36"/>
    </row>
    <row r="43" spans="1:6" ht="19.5" thickBot="1">
      <c r="A43" s="77">
        <v>16</v>
      </c>
      <c r="D43" s="20"/>
      <c r="E43" s="79" t="s">
        <v>40</v>
      </c>
      <c r="F43" s="82"/>
    </row>
    <row r="44" spans="1:6" ht="18.75">
      <c r="A44" s="77"/>
      <c r="D44" s="21"/>
      <c r="E44" s="79"/>
      <c r="F44" s="82"/>
    </row>
    <row r="46" spans="1:6" ht="18.75">
      <c r="A46" s="15">
        <v>17</v>
      </c>
      <c r="D46" s="37"/>
      <c r="E46" s="21" t="s">
        <v>57</v>
      </c>
      <c r="F46" s="29"/>
    </row>
    <row r="47" ht="19.5" thickBot="1"/>
    <row r="48" spans="1:6" ht="19.5" thickBot="1">
      <c r="A48" s="15">
        <v>18</v>
      </c>
      <c r="D48" s="21"/>
      <c r="E48" s="40" t="s">
        <v>62</v>
      </c>
      <c r="F48" s="42"/>
    </row>
    <row r="50" spans="1:2" ht="18.75">
      <c r="A50" s="15">
        <v>19</v>
      </c>
      <c r="B50" s="10" t="s">
        <v>65</v>
      </c>
    </row>
    <row r="51" ht="19.5">
      <c r="B51" s="10" t="s">
        <v>66</v>
      </c>
    </row>
    <row r="52" spans="3:6" ht="21" thickBot="1">
      <c r="C52" s="11" t="s">
        <v>68</v>
      </c>
      <c r="D52" s="18" t="s">
        <v>67</v>
      </c>
      <c r="E52" s="45"/>
      <c r="F52" s="28"/>
    </row>
    <row r="53" spans="5:7" ht="21" thickBot="1">
      <c r="E53" s="43" t="s">
        <v>30</v>
      </c>
      <c r="F53" s="46"/>
      <c r="G53" s="10" t="s">
        <v>69</v>
      </c>
    </row>
    <row r="54" spans="3:6" ht="21" thickBot="1">
      <c r="C54" s="11" t="s">
        <v>70</v>
      </c>
      <c r="D54" s="18" t="s">
        <v>67</v>
      </c>
      <c r="E54" s="45"/>
      <c r="F54" s="29"/>
    </row>
    <row r="55" spans="5:6" ht="21" thickBot="1">
      <c r="E55" s="43" t="s">
        <v>30</v>
      </c>
      <c r="F55" s="46"/>
    </row>
    <row r="56" ht="18.75">
      <c r="B56" s="10" t="s">
        <v>3</v>
      </c>
    </row>
    <row r="57" ht="18.75">
      <c r="B57" s="10" t="s">
        <v>4</v>
      </c>
    </row>
    <row r="58" ht="18.75">
      <c r="B58" s="10" t="s">
        <v>5</v>
      </c>
    </row>
    <row r="59" ht="18.75">
      <c r="B59" s="10" t="s">
        <v>6</v>
      </c>
    </row>
    <row r="60" spans="2:8" ht="21" thickBot="1">
      <c r="B60" s="10"/>
      <c r="G60" s="47" t="s">
        <v>67</v>
      </c>
      <c r="H60" s="21" t="s">
        <v>7</v>
      </c>
    </row>
    <row r="61" spans="4:8" ht="19.5" thickBot="1">
      <c r="D61" s="49"/>
      <c r="E61" s="50"/>
      <c r="F61" s="51" t="s">
        <v>31</v>
      </c>
      <c r="G61" s="52"/>
      <c r="H61" s="53"/>
    </row>
    <row r="62" spans="5:8" ht="19.5" thickBot="1">
      <c r="E62" s="10"/>
      <c r="F62" s="10"/>
      <c r="H62" s="48"/>
    </row>
    <row r="63" spans="4:8" ht="19.5" thickBot="1">
      <c r="D63" s="54"/>
      <c r="E63" s="71"/>
      <c r="F63" s="73" t="s">
        <v>31</v>
      </c>
      <c r="G63" s="74"/>
      <c r="H63" s="75"/>
    </row>
    <row r="64" spans="4:8" ht="19.5" thickBot="1">
      <c r="D64" s="55"/>
      <c r="E64" s="72"/>
      <c r="F64" s="72"/>
      <c r="G64" s="72"/>
      <c r="H64" s="76"/>
    </row>
    <row r="65" spans="5:8" ht="19.5" thickBot="1">
      <c r="E65" s="56"/>
      <c r="F65" s="51" t="s">
        <v>31</v>
      </c>
      <c r="G65" s="57"/>
      <c r="H65" s="53"/>
    </row>
    <row r="66" ht="18.75">
      <c r="B66" s="10" t="s">
        <v>8</v>
      </c>
    </row>
    <row r="67" ht="18.75">
      <c r="B67" s="10" t="s">
        <v>9</v>
      </c>
    </row>
    <row r="69" ht="18.75">
      <c r="B69" s="10" t="s">
        <v>10</v>
      </c>
    </row>
    <row r="70" spans="6:8" ht="19.5" thickBot="1">
      <c r="F70" s="21" t="s">
        <v>13</v>
      </c>
      <c r="G70" s="21" t="s">
        <v>14</v>
      </c>
      <c r="H70" s="21" t="s">
        <v>15</v>
      </c>
    </row>
    <row r="71" spans="5:8" ht="19.5" thickBot="1">
      <c r="E71" s="49" t="s">
        <v>11</v>
      </c>
      <c r="F71" s="60"/>
      <c r="G71" s="50"/>
      <c r="H71" s="53"/>
    </row>
    <row r="72" spans="5:8" ht="19.5" thickBot="1">
      <c r="E72" s="49" t="s">
        <v>12</v>
      </c>
      <c r="F72" s="60"/>
      <c r="G72" s="50"/>
      <c r="H72" s="53"/>
    </row>
    <row r="73" spans="7:8" ht="19.5" thickBot="1">
      <c r="G73" s="11" t="s">
        <v>20</v>
      </c>
      <c r="H73" s="61"/>
    </row>
    <row r="74" ht="19.5" thickBot="1">
      <c r="B74" s="10" t="s">
        <v>16</v>
      </c>
    </row>
    <row r="75" spans="7:8" ht="19.5" thickBot="1">
      <c r="G75" s="11" t="s">
        <v>15</v>
      </c>
      <c r="H75" s="58"/>
    </row>
    <row r="76" spans="7:8" ht="19.5" thickBot="1">
      <c r="G76" s="11" t="s">
        <v>19</v>
      </c>
      <c r="H76" s="58"/>
    </row>
    <row r="77" spans="7:8" ht="21" thickBot="1">
      <c r="G77" s="18" t="s">
        <v>17</v>
      </c>
      <c r="H77" s="58"/>
    </row>
    <row r="78" spans="7:8" ht="19.5" thickBot="1">
      <c r="G78" s="11" t="s">
        <v>18</v>
      </c>
      <c r="H78" s="59"/>
    </row>
    <row r="80" ht="18.75">
      <c r="B80" s="10" t="s">
        <v>21</v>
      </c>
    </row>
    <row r="81" ht="18.75">
      <c r="B81" s="10" t="s">
        <v>22</v>
      </c>
    </row>
    <row r="82" ht="18.75">
      <c r="B82" s="10" t="s">
        <v>23</v>
      </c>
    </row>
    <row r="83" ht="18.75">
      <c r="B83" s="10" t="s">
        <v>0</v>
      </c>
    </row>
    <row r="84" ht="18.75">
      <c r="B84" s="10" t="s">
        <v>1</v>
      </c>
    </row>
    <row r="85" ht="18.75">
      <c r="B85" s="10" t="s">
        <v>2</v>
      </c>
    </row>
    <row r="87" spans="2:5" ht="18.75">
      <c r="B87" s="10" t="s">
        <v>78</v>
      </c>
      <c r="C87" s="10"/>
      <c r="D87" s="10"/>
      <c r="E87" s="10"/>
    </row>
    <row r="88" spans="2:5" ht="18.75">
      <c r="B88" s="15">
        <v>1</v>
      </c>
      <c r="C88" s="10"/>
      <c r="D88" s="10"/>
      <c r="E88" s="10"/>
    </row>
    <row r="89" spans="2:5" ht="18.75">
      <c r="B89" s="15">
        <v>2</v>
      </c>
      <c r="C89" s="10"/>
      <c r="D89" s="10"/>
      <c r="E89" s="10"/>
    </row>
    <row r="90" spans="2:5" ht="18.75">
      <c r="B90" s="15">
        <v>3</v>
      </c>
      <c r="C90" s="10"/>
      <c r="D90" s="10"/>
      <c r="E90" s="10"/>
    </row>
    <row r="91" spans="2:5" ht="18.75">
      <c r="B91" s="15">
        <v>4</v>
      </c>
      <c r="C91" s="10"/>
      <c r="D91" s="10"/>
      <c r="E91" s="10"/>
    </row>
    <row r="92" spans="2:3" ht="18.75">
      <c r="B92" s="15">
        <v>5</v>
      </c>
      <c r="C92" s="10"/>
    </row>
    <row r="93" ht="18.75">
      <c r="B93" s="64"/>
    </row>
    <row r="94" ht="18.75">
      <c r="B94" s="64"/>
    </row>
    <row r="95" ht="18.75">
      <c r="B95" s="64"/>
    </row>
    <row r="96" ht="18.75">
      <c r="B96" s="64"/>
    </row>
  </sheetData>
  <mergeCells count="37">
    <mergeCell ref="J16:J17"/>
    <mergeCell ref="G16:G17"/>
    <mergeCell ref="E16:E17"/>
    <mergeCell ref="A22:A23"/>
    <mergeCell ref="H16:H17"/>
    <mergeCell ref="D16:D17"/>
    <mergeCell ref="H22:H23"/>
    <mergeCell ref="D22:D23"/>
    <mergeCell ref="C22:C23"/>
    <mergeCell ref="B22:B23"/>
    <mergeCell ref="F22:G23"/>
    <mergeCell ref="B7:B8"/>
    <mergeCell ref="A7:A8"/>
    <mergeCell ref="A16:A17"/>
    <mergeCell ref="G7:G8"/>
    <mergeCell ref="F16:F17"/>
    <mergeCell ref="C16:C17"/>
    <mergeCell ref="B16:B17"/>
    <mergeCell ref="F7:F8"/>
    <mergeCell ref="D7:D8"/>
    <mergeCell ref="C7:C8"/>
    <mergeCell ref="A29:A30"/>
    <mergeCell ref="B29:B30"/>
    <mergeCell ref="C29:C30"/>
    <mergeCell ref="E29:E30"/>
    <mergeCell ref="F40:F41"/>
    <mergeCell ref="E43:E44"/>
    <mergeCell ref="F43:F44"/>
    <mergeCell ref="E40:E41"/>
    <mergeCell ref="A43:A44"/>
    <mergeCell ref="A40:A41"/>
    <mergeCell ref="B40:B41"/>
    <mergeCell ref="C40:C41"/>
    <mergeCell ref="E63:E64"/>
    <mergeCell ref="F63:F64"/>
    <mergeCell ref="G63:G64"/>
    <mergeCell ref="H63:H64"/>
  </mergeCells>
  <printOptions/>
  <pageMargins left="0.3" right="0.3" top="0.7" bottom="0.7" header="0.5" footer="0.5"/>
  <pageSetup orientation="portrait" paperSize="9" scale="75"/>
  <headerFooter alignWithMargins="0">
    <oddHeader>&amp;CStaticNaturalResOptimization.xls&amp;R&amp;D, &amp;T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J7" sqref="J7"/>
    </sheetView>
  </sheetViews>
  <sheetFormatPr defaultColWidth="11.19921875" defaultRowHeight="15"/>
  <cols>
    <col min="1" max="1" width="6.296875" style="15" customWidth="1"/>
    <col min="2" max="2" width="17" style="0" customWidth="1"/>
    <col min="3" max="3" width="11.796875" style="0" customWidth="1"/>
    <col min="4" max="4" width="11.296875" style="0" customWidth="1"/>
    <col min="5" max="5" width="14.296875" style="0" customWidth="1"/>
    <col min="6" max="6" width="11.796875" style="0" customWidth="1"/>
    <col min="7" max="7" width="13.19921875" style="0" customWidth="1"/>
    <col min="8" max="8" width="15.19921875" style="0" customWidth="1"/>
    <col min="9" max="9" width="7.5" style="0" customWidth="1"/>
    <col min="10" max="10" width="8.5" style="0" customWidth="1"/>
    <col min="11" max="11" width="5.296875" style="0" customWidth="1"/>
    <col min="12" max="12" width="2.296875" style="0" customWidth="1"/>
  </cols>
  <sheetData>
    <row r="1" spans="2:11" ht="19.5" thickBot="1">
      <c r="B1" s="69" t="s">
        <v>73</v>
      </c>
      <c r="C1" s="65"/>
      <c r="D1" s="66"/>
      <c r="E1" s="66"/>
      <c r="F1" s="67" t="s">
        <v>64</v>
      </c>
      <c r="G1" s="66"/>
      <c r="H1" s="66"/>
      <c r="I1" s="70"/>
      <c r="K1" s="68" t="s">
        <v>72</v>
      </c>
    </row>
    <row r="2" ht="18.75">
      <c r="E2" s="6"/>
    </row>
    <row r="3" ht="22.5">
      <c r="B3" s="63" t="s">
        <v>43</v>
      </c>
    </row>
    <row r="5" spans="1:6" ht="18.75">
      <c r="A5" s="15">
        <v>1</v>
      </c>
      <c r="B5" s="11" t="s">
        <v>24</v>
      </c>
      <c r="C5" s="12">
        <f>C10</f>
        <v>500</v>
      </c>
      <c r="D5" s="10" t="s">
        <v>25</v>
      </c>
      <c r="E5" s="13">
        <f>C11</f>
        <v>1000</v>
      </c>
      <c r="F5" s="10" t="s">
        <v>26</v>
      </c>
    </row>
    <row r="6" spans="2:5" ht="18.75">
      <c r="B6" s="1"/>
      <c r="C6" s="2"/>
      <c r="E6" s="4"/>
    </row>
    <row r="7" spans="1:7" ht="24" thickBot="1">
      <c r="A7" s="91">
        <v>2</v>
      </c>
      <c r="B7" s="79" t="s">
        <v>32</v>
      </c>
      <c r="C7" s="83" t="s">
        <v>45</v>
      </c>
      <c r="D7" s="97" t="s">
        <v>33</v>
      </c>
      <c r="E7" s="17" t="s">
        <v>44</v>
      </c>
      <c r="F7" s="96">
        <f>-C12</f>
        <v>-1700</v>
      </c>
      <c r="G7" s="92">
        <v>0</v>
      </c>
    </row>
    <row r="8" spans="1:7" ht="16.5">
      <c r="A8" s="91"/>
      <c r="B8" s="79"/>
      <c r="C8" s="84"/>
      <c r="D8" s="97"/>
      <c r="E8" s="16" t="s">
        <v>41</v>
      </c>
      <c r="F8" s="96"/>
      <c r="G8" s="93"/>
    </row>
    <row r="9" spans="2:5" ht="18.75">
      <c r="B9" s="1"/>
      <c r="E9" s="3"/>
    </row>
    <row r="10" spans="2:5" ht="18.75">
      <c r="B10" s="11" t="s">
        <v>28</v>
      </c>
      <c r="C10" s="12">
        <v>500</v>
      </c>
      <c r="D10" s="10" t="s">
        <v>29</v>
      </c>
      <c r="E10" s="10"/>
    </row>
    <row r="11" spans="2:5" ht="18.75">
      <c r="B11" s="11" t="s">
        <v>27</v>
      </c>
      <c r="C11" s="12">
        <v>1000</v>
      </c>
      <c r="D11" s="10" t="s">
        <v>29</v>
      </c>
      <c r="E11" s="10"/>
    </row>
    <row r="12" spans="2:5" ht="18.75">
      <c r="B12" s="11" t="s">
        <v>30</v>
      </c>
      <c r="C12" s="29">
        <v>1700</v>
      </c>
      <c r="D12" s="10" t="s">
        <v>31</v>
      </c>
      <c r="E12" s="10"/>
    </row>
    <row r="13" spans="2:5" ht="18.75">
      <c r="B13" s="11" t="s">
        <v>42</v>
      </c>
      <c r="C13" s="28">
        <v>4</v>
      </c>
      <c r="D13" s="10"/>
      <c r="E13" s="10"/>
    </row>
    <row r="15" ht="18.75">
      <c r="B15" s="10" t="s">
        <v>34</v>
      </c>
    </row>
    <row r="16" spans="1:11" ht="24" thickBot="1">
      <c r="A16" s="91">
        <v>3</v>
      </c>
      <c r="B16" s="79" t="s">
        <v>30</v>
      </c>
      <c r="C16" s="95">
        <f>C5</f>
        <v>500</v>
      </c>
      <c r="D16" s="88" t="str">
        <f>D5</f>
        <v>T</v>
      </c>
      <c r="E16" s="99">
        <f>E5</f>
        <v>1000</v>
      </c>
      <c r="F16" s="94" t="str">
        <f>F5</f>
        <v>F</v>
      </c>
      <c r="G16" s="98" t="s">
        <v>46</v>
      </c>
      <c r="H16" s="100" t="s">
        <v>47</v>
      </c>
      <c r="I16" s="20" t="s">
        <v>48</v>
      </c>
      <c r="J16" s="96">
        <f>-C12</f>
        <v>-1700</v>
      </c>
      <c r="K16" s="8"/>
    </row>
    <row r="17" spans="1:11" ht="18.75">
      <c r="A17" s="91"/>
      <c r="B17" s="79"/>
      <c r="C17" s="95"/>
      <c r="D17" s="88"/>
      <c r="E17" s="99"/>
      <c r="F17" s="94"/>
      <c r="G17" s="98"/>
      <c r="H17" s="84"/>
      <c r="I17" s="21">
        <f>$C$13</f>
        <v>4</v>
      </c>
      <c r="J17" s="96"/>
      <c r="K17" s="8"/>
    </row>
    <row r="18" spans="2:11" ht="18.75">
      <c r="B18" s="1"/>
      <c r="C18" s="2"/>
      <c r="E18" s="4"/>
      <c r="F18" s="5"/>
      <c r="G18" s="1"/>
      <c r="H18" s="9"/>
      <c r="I18" s="6"/>
      <c r="K18" s="9"/>
    </row>
    <row r="19" spans="2:3" ht="18.75">
      <c r="B19" s="10" t="s">
        <v>35</v>
      </c>
      <c r="C19" s="10"/>
    </row>
    <row r="20" spans="1:7" ht="19.5">
      <c r="A20" s="15">
        <v>4</v>
      </c>
      <c r="B20" s="18" t="s">
        <v>50</v>
      </c>
      <c r="C20" s="12">
        <f>C5</f>
        <v>500</v>
      </c>
      <c r="D20" s="26"/>
      <c r="E20" s="28">
        <v>-2</v>
      </c>
      <c r="F20" s="22" t="s">
        <v>49</v>
      </c>
      <c r="G20" s="23">
        <v>0</v>
      </c>
    </row>
    <row r="21" spans="1:7" ht="19.5">
      <c r="A21" s="15">
        <v>5</v>
      </c>
      <c r="B21" s="18" t="s">
        <v>51</v>
      </c>
      <c r="C21" s="25">
        <f>E5</f>
        <v>1000</v>
      </c>
      <c r="D21" s="26" t="s">
        <v>36</v>
      </c>
      <c r="E21" s="27">
        <f>2/C13</f>
        <v>0.5</v>
      </c>
      <c r="F21" s="24" t="s">
        <v>53</v>
      </c>
      <c r="G21" s="23">
        <v>0</v>
      </c>
    </row>
    <row r="22" spans="1:8" ht="24" thickBot="1">
      <c r="A22" s="91">
        <v>6</v>
      </c>
      <c r="B22" s="103" t="s">
        <v>52</v>
      </c>
      <c r="C22" s="90" t="s">
        <v>54</v>
      </c>
      <c r="D22" s="102" t="s">
        <v>36</v>
      </c>
      <c r="E22" s="20" t="s">
        <v>48</v>
      </c>
      <c r="F22" s="89">
        <f>C12</f>
        <v>1700</v>
      </c>
      <c r="G22" s="90"/>
      <c r="H22" s="101">
        <f>0</f>
        <v>0</v>
      </c>
    </row>
    <row r="23" spans="1:8" ht="18.75">
      <c r="A23" s="91"/>
      <c r="B23" s="103"/>
      <c r="C23" s="90"/>
      <c r="D23" s="102"/>
      <c r="E23" s="35">
        <f>C13</f>
        <v>4</v>
      </c>
      <c r="F23" s="90"/>
      <c r="G23" s="90"/>
      <c r="H23" s="101"/>
    </row>
    <row r="24" ht="19.5" thickBot="1"/>
    <row r="25" spans="1:8" ht="21" thickBot="1">
      <c r="A25" s="15">
        <v>7</v>
      </c>
      <c r="B25" s="28">
        <f>E20</f>
        <v>-2</v>
      </c>
      <c r="C25" s="24" t="s">
        <v>49</v>
      </c>
      <c r="D25" s="21" t="s">
        <v>57</v>
      </c>
      <c r="E25" s="27">
        <f>-C20</f>
        <v>-500</v>
      </c>
      <c r="G25" s="43" t="s">
        <v>55</v>
      </c>
      <c r="H25" s="44">
        <f>E25/B25</f>
        <v>250</v>
      </c>
    </row>
    <row r="26" spans="1:8" ht="21" thickBot="1">
      <c r="A26" s="15">
        <v>8</v>
      </c>
      <c r="B26" s="27">
        <f>2/C13</f>
        <v>0.5</v>
      </c>
      <c r="C26" s="24" t="s">
        <v>53</v>
      </c>
      <c r="D26" s="21" t="s">
        <v>57</v>
      </c>
      <c r="E26" s="38">
        <f>C21</f>
        <v>1000</v>
      </c>
      <c r="G26" s="43" t="s">
        <v>56</v>
      </c>
      <c r="H26" s="39">
        <f>E26/0.5</f>
        <v>2000</v>
      </c>
    </row>
    <row r="27" spans="1:9" ht="19.5" thickBot="1">
      <c r="A27" s="15">
        <v>9</v>
      </c>
      <c r="G27" s="49" t="s">
        <v>37</v>
      </c>
      <c r="H27" s="62">
        <f>H26/H25</f>
        <v>8</v>
      </c>
      <c r="I27" s="10"/>
    </row>
    <row r="28" spans="2:3" ht="18.75">
      <c r="B28" s="10" t="s">
        <v>38</v>
      </c>
      <c r="C28" s="10"/>
    </row>
    <row r="29" spans="1:5" ht="24" thickBot="1">
      <c r="A29" s="77">
        <v>10</v>
      </c>
      <c r="B29" s="85" t="s">
        <v>45</v>
      </c>
      <c r="C29" s="87">
        <f>H27^2</f>
        <v>64</v>
      </c>
      <c r="D29" s="20" t="s">
        <v>58</v>
      </c>
      <c r="E29" s="80">
        <f>C12</f>
        <v>1700</v>
      </c>
    </row>
    <row r="30" spans="1:7" ht="18.75">
      <c r="A30" s="77"/>
      <c r="B30" s="86"/>
      <c r="C30" s="88"/>
      <c r="D30" s="34">
        <f>C13</f>
        <v>4</v>
      </c>
      <c r="E30" s="80"/>
      <c r="G30" s="7"/>
    </row>
    <row r="31" ht="18.75">
      <c r="B31" s="10" t="s">
        <v>59</v>
      </c>
    </row>
    <row r="32" spans="1:6" ht="22.5">
      <c r="A32" s="15">
        <v>11</v>
      </c>
      <c r="B32" s="28">
        <f>C13</f>
        <v>4</v>
      </c>
      <c r="C32" s="10" t="s">
        <v>45</v>
      </c>
      <c r="D32" s="31">
        <f>H27^2</f>
        <v>64</v>
      </c>
      <c r="E32" s="10" t="s">
        <v>60</v>
      </c>
      <c r="F32" s="32">
        <f>4*E29</f>
        <v>6800</v>
      </c>
    </row>
    <row r="34" spans="1:6" ht="22.5">
      <c r="A34" s="15">
        <v>12</v>
      </c>
      <c r="D34" s="33">
        <f>B32+D32</f>
        <v>68</v>
      </c>
      <c r="E34" s="10" t="s">
        <v>60</v>
      </c>
      <c r="F34" s="32">
        <f>F32</f>
        <v>6800</v>
      </c>
    </row>
    <row r="36" spans="1:6" ht="22.5">
      <c r="A36" s="15">
        <v>13</v>
      </c>
      <c r="E36" s="10" t="s">
        <v>60</v>
      </c>
      <c r="F36" s="32">
        <f>F34/D34</f>
        <v>100</v>
      </c>
    </row>
    <row r="37" ht="19.5" thickBot="1"/>
    <row r="38" spans="1:8" ht="19.5" thickBot="1">
      <c r="A38" s="15">
        <v>14</v>
      </c>
      <c r="E38" s="40" t="s">
        <v>61</v>
      </c>
      <c r="F38" s="41">
        <f>SQRT(F36)</f>
        <v>10</v>
      </c>
      <c r="G38" s="10" t="s">
        <v>39</v>
      </c>
      <c r="H38" s="10"/>
    </row>
    <row r="40" spans="1:6" ht="24" thickBot="1">
      <c r="A40" s="77">
        <v>15</v>
      </c>
      <c r="B40" s="78">
        <f>F38^2</f>
        <v>100</v>
      </c>
      <c r="C40" s="79" t="s">
        <v>33</v>
      </c>
      <c r="D40" s="20" t="s">
        <v>48</v>
      </c>
      <c r="E40" s="79" t="s">
        <v>40</v>
      </c>
      <c r="F40" s="81">
        <f>C12</f>
        <v>1700</v>
      </c>
    </row>
    <row r="41" spans="1:6" ht="18.75">
      <c r="A41" s="77"/>
      <c r="B41" s="78"/>
      <c r="C41" s="79"/>
      <c r="D41" s="21">
        <f>C13</f>
        <v>4</v>
      </c>
      <c r="E41" s="79"/>
      <c r="F41" s="81"/>
    </row>
    <row r="42" spans="1:6" ht="18.75">
      <c r="A42" s="30"/>
      <c r="B42" s="19"/>
      <c r="C42" s="14"/>
      <c r="D42" s="21"/>
      <c r="E42" s="14"/>
      <c r="F42" s="36"/>
    </row>
    <row r="43" spans="1:6" ht="24" thickBot="1">
      <c r="A43" s="77">
        <v>16</v>
      </c>
      <c r="D43" s="20" t="s">
        <v>48</v>
      </c>
      <c r="E43" s="79" t="s">
        <v>40</v>
      </c>
      <c r="F43" s="82">
        <f>F40-B40</f>
        <v>1600</v>
      </c>
    </row>
    <row r="44" spans="1:6" ht="18.75">
      <c r="A44" s="77"/>
      <c r="D44" s="21">
        <f>C13</f>
        <v>4</v>
      </c>
      <c r="E44" s="79"/>
      <c r="F44" s="82"/>
    </row>
    <row r="46" spans="1:6" ht="22.5">
      <c r="A46" s="15">
        <v>17</v>
      </c>
      <c r="D46" s="37" t="s">
        <v>48</v>
      </c>
      <c r="E46" s="21" t="s">
        <v>57</v>
      </c>
      <c r="F46" s="29">
        <f>F43*4</f>
        <v>6400</v>
      </c>
    </row>
    <row r="47" ht="19.5" thickBot="1"/>
    <row r="48" spans="1:6" ht="19.5" thickBot="1">
      <c r="A48" s="15">
        <v>18</v>
      </c>
      <c r="D48" s="21"/>
      <c r="E48" s="40" t="s">
        <v>62</v>
      </c>
      <c r="F48" s="42">
        <f>SQRT(F46)</f>
        <v>80</v>
      </c>
    </row>
    <row r="50" spans="1:2" ht="18.75">
      <c r="A50" s="15">
        <v>19</v>
      </c>
      <c r="B50" s="10" t="s">
        <v>65</v>
      </c>
    </row>
    <row r="51" ht="19.5">
      <c r="B51" s="10" t="s">
        <v>66</v>
      </c>
    </row>
    <row r="52" spans="3:6" ht="21" thickBot="1">
      <c r="C52" s="11" t="s">
        <v>68</v>
      </c>
      <c r="D52" s="18" t="s">
        <v>67</v>
      </c>
      <c r="E52" s="45">
        <f>F38</f>
        <v>10</v>
      </c>
      <c r="F52" s="28">
        <f>H25</f>
        <v>250</v>
      </c>
    </row>
    <row r="53" spans="5:7" ht="21" thickBot="1">
      <c r="E53" s="43" t="s">
        <v>30</v>
      </c>
      <c r="F53" s="46">
        <f>F52/E52</f>
        <v>25</v>
      </c>
      <c r="G53" s="10" t="s">
        <v>69</v>
      </c>
    </row>
    <row r="54" spans="3:6" ht="21" thickBot="1">
      <c r="C54" s="11" t="s">
        <v>70</v>
      </c>
      <c r="D54" s="18" t="s">
        <v>67</v>
      </c>
      <c r="E54" s="45">
        <f>F48</f>
        <v>80</v>
      </c>
      <c r="F54" s="29">
        <f>H26</f>
        <v>2000</v>
      </c>
    </row>
    <row r="55" spans="5:6" ht="21" thickBot="1">
      <c r="E55" s="43" t="s">
        <v>30</v>
      </c>
      <c r="F55" s="46">
        <f>F54/E54</f>
        <v>25</v>
      </c>
    </row>
    <row r="56" ht="18.75">
      <c r="B56" s="10" t="s">
        <v>3</v>
      </c>
    </row>
    <row r="57" ht="18.75">
      <c r="B57" s="10" t="s">
        <v>4</v>
      </c>
    </row>
    <row r="58" ht="18.75">
      <c r="B58" s="10" t="s">
        <v>5</v>
      </c>
    </row>
    <row r="59" ht="18.75">
      <c r="B59" s="10" t="s">
        <v>6</v>
      </c>
    </row>
    <row r="60" spans="2:8" ht="21" thickBot="1">
      <c r="B60" s="10"/>
      <c r="G60" s="47" t="s">
        <v>67</v>
      </c>
      <c r="H60" s="21" t="s">
        <v>7</v>
      </c>
    </row>
    <row r="61" spans="4:8" ht="24" thickBot="1">
      <c r="D61" s="49" t="s">
        <v>45</v>
      </c>
      <c r="E61" s="50">
        <f>F38^2</f>
        <v>100</v>
      </c>
      <c r="F61" s="51" t="s">
        <v>31</v>
      </c>
      <c r="G61" s="52">
        <f>F53</f>
        <v>25</v>
      </c>
      <c r="H61" s="53">
        <f>E61*G61</f>
        <v>2500</v>
      </c>
    </row>
    <row r="62" spans="5:8" ht="19.5" thickBot="1">
      <c r="E62" s="10"/>
      <c r="F62" s="10"/>
      <c r="H62" s="48"/>
    </row>
    <row r="63" spans="4:8" ht="24" thickBot="1">
      <c r="D63" s="54" t="s">
        <v>44</v>
      </c>
      <c r="E63" s="71">
        <f>(F48^2)/D64</f>
        <v>1600</v>
      </c>
      <c r="F63" s="73" t="s">
        <v>31</v>
      </c>
      <c r="G63" s="74">
        <f>F55</f>
        <v>25</v>
      </c>
      <c r="H63" s="75">
        <f>E63*G63</f>
        <v>40000</v>
      </c>
    </row>
    <row r="64" spans="4:8" ht="19.5" thickBot="1">
      <c r="D64" s="55">
        <f>C13</f>
        <v>4</v>
      </c>
      <c r="E64" s="72"/>
      <c r="F64" s="72"/>
      <c r="G64" s="72"/>
      <c r="H64" s="76"/>
    </row>
    <row r="65" spans="5:8" ht="19.5" thickBot="1">
      <c r="E65" s="56">
        <f>SUM(E61:E64)</f>
        <v>1700</v>
      </c>
      <c r="F65" s="51" t="s">
        <v>31</v>
      </c>
      <c r="G65" s="57"/>
      <c r="H65" s="53">
        <f>SUM(H61:H63)</f>
        <v>42500</v>
      </c>
    </row>
    <row r="66" ht="18.75">
      <c r="B66" s="10" t="s">
        <v>8</v>
      </c>
    </row>
    <row r="67" ht="18.75">
      <c r="B67" s="10" t="s">
        <v>9</v>
      </c>
    </row>
    <row r="68" ht="12.75" customHeight="1"/>
    <row r="69" ht="18.75">
      <c r="B69" s="10" t="s">
        <v>10</v>
      </c>
    </row>
    <row r="70" spans="6:8" ht="19.5" thickBot="1">
      <c r="F70" s="21" t="s">
        <v>13</v>
      </c>
      <c r="G70" s="21" t="s">
        <v>14</v>
      </c>
      <c r="H70" s="21" t="s">
        <v>15</v>
      </c>
    </row>
    <row r="71" spans="5:8" ht="19.5" thickBot="1">
      <c r="E71" s="49" t="s">
        <v>11</v>
      </c>
      <c r="F71" s="60">
        <f>C10</f>
        <v>500</v>
      </c>
      <c r="G71" s="50">
        <f>F38</f>
        <v>10</v>
      </c>
      <c r="H71" s="53">
        <f>F71*G71</f>
        <v>5000</v>
      </c>
    </row>
    <row r="72" spans="5:8" ht="19.5" thickBot="1">
      <c r="E72" s="49" t="s">
        <v>12</v>
      </c>
      <c r="F72" s="60">
        <f>C11</f>
        <v>1000</v>
      </c>
      <c r="G72" s="50">
        <f>F48</f>
        <v>80</v>
      </c>
      <c r="H72" s="53">
        <f>F72*G72</f>
        <v>80000</v>
      </c>
    </row>
    <row r="73" spans="7:8" ht="19.5" thickBot="1">
      <c r="G73" s="11" t="s">
        <v>20</v>
      </c>
      <c r="H73" s="61">
        <f>SUM(H71:H72)</f>
        <v>85000</v>
      </c>
    </row>
    <row r="74" ht="19.5" thickBot="1">
      <c r="B74" s="10" t="s">
        <v>16</v>
      </c>
    </row>
    <row r="75" spans="7:8" ht="19.5" thickBot="1">
      <c r="G75" s="11" t="s">
        <v>15</v>
      </c>
      <c r="H75" s="58">
        <f>H73</f>
        <v>85000</v>
      </c>
    </row>
    <row r="76" spans="7:8" ht="19.5" thickBot="1">
      <c r="G76" s="11" t="s">
        <v>19</v>
      </c>
      <c r="H76" s="58">
        <f>H65</f>
        <v>42500</v>
      </c>
    </row>
    <row r="77" spans="7:8" ht="21" thickBot="1">
      <c r="G77" s="18" t="s">
        <v>17</v>
      </c>
      <c r="H77" s="58">
        <f>H75-H76</f>
        <v>42500</v>
      </c>
    </row>
    <row r="78" spans="7:8" ht="19.5" thickBot="1">
      <c r="G78" s="11" t="s">
        <v>18</v>
      </c>
      <c r="H78" s="59">
        <f>H77/H75</f>
        <v>0.5</v>
      </c>
    </row>
    <row r="79" ht="18.75">
      <c r="B79" s="10" t="s">
        <v>21</v>
      </c>
    </row>
    <row r="80" ht="18.75">
      <c r="B80" s="10" t="s">
        <v>22</v>
      </c>
    </row>
    <row r="81" ht="18.75">
      <c r="B81" s="10" t="s">
        <v>23</v>
      </c>
    </row>
    <row r="82" ht="18.75">
      <c r="B82" s="10" t="s">
        <v>0</v>
      </c>
    </row>
    <row r="83" ht="18.75">
      <c r="B83" s="10" t="s">
        <v>1</v>
      </c>
    </row>
    <row r="84" ht="18.75">
      <c r="B84" s="10" t="s">
        <v>2</v>
      </c>
    </row>
    <row r="85" ht="12.75" customHeight="1"/>
    <row r="86" spans="2:5" ht="18.75">
      <c r="B86" s="10" t="s">
        <v>78</v>
      </c>
      <c r="C86" s="10"/>
      <c r="D86" s="10"/>
      <c r="E86" s="10"/>
    </row>
    <row r="87" spans="2:5" ht="18.75">
      <c r="B87" s="15">
        <v>1</v>
      </c>
      <c r="C87" s="10" t="s">
        <v>71</v>
      </c>
      <c r="D87" s="10"/>
      <c r="E87" s="10"/>
    </row>
    <row r="88" spans="2:5" ht="18.75">
      <c r="B88" s="15">
        <v>2</v>
      </c>
      <c r="C88" s="10" t="s">
        <v>76</v>
      </c>
      <c r="D88" s="10"/>
      <c r="E88" s="10"/>
    </row>
    <row r="89" spans="2:5" ht="18.75">
      <c r="B89" s="15">
        <v>3</v>
      </c>
      <c r="C89" s="10" t="s">
        <v>75</v>
      </c>
      <c r="D89" s="10"/>
      <c r="E89" s="10"/>
    </row>
    <row r="90" spans="2:5" ht="18.75">
      <c r="B90" s="15">
        <v>4</v>
      </c>
      <c r="C90" s="10" t="s">
        <v>77</v>
      </c>
      <c r="D90" s="10"/>
      <c r="E90" s="10"/>
    </row>
    <row r="91" spans="2:3" ht="18.75">
      <c r="B91" s="15">
        <v>5</v>
      </c>
      <c r="C91" s="10" t="s">
        <v>74</v>
      </c>
    </row>
    <row r="92" ht="18.75">
      <c r="B92" s="64"/>
    </row>
    <row r="93" ht="18.75">
      <c r="B93" s="64"/>
    </row>
    <row r="94" ht="18.75">
      <c r="B94" s="64"/>
    </row>
    <row r="95" ht="18.75">
      <c r="B95" s="64"/>
    </row>
  </sheetData>
  <mergeCells count="37">
    <mergeCell ref="E63:E64"/>
    <mergeCell ref="F63:F64"/>
    <mergeCell ref="G63:G64"/>
    <mergeCell ref="H63:H64"/>
    <mergeCell ref="F40:F41"/>
    <mergeCell ref="A43:A44"/>
    <mergeCell ref="E43:E44"/>
    <mergeCell ref="F43:F44"/>
    <mergeCell ref="A40:A41"/>
    <mergeCell ref="B40:B41"/>
    <mergeCell ref="C40:C41"/>
    <mergeCell ref="E40:E41"/>
    <mergeCell ref="A29:A30"/>
    <mergeCell ref="B29:B30"/>
    <mergeCell ref="C29:C30"/>
    <mergeCell ref="E29:E30"/>
    <mergeCell ref="H16:H17"/>
    <mergeCell ref="J16:J17"/>
    <mergeCell ref="A22:A23"/>
    <mergeCell ref="B22:B23"/>
    <mergeCell ref="C22:C23"/>
    <mergeCell ref="D22:D23"/>
    <mergeCell ref="F22:G23"/>
    <mergeCell ref="H22:H23"/>
    <mergeCell ref="E16:E17"/>
    <mergeCell ref="F16:F17"/>
    <mergeCell ref="G16:G17"/>
    <mergeCell ref="A7:A8"/>
    <mergeCell ref="B7:B8"/>
    <mergeCell ref="A16:A17"/>
    <mergeCell ref="B16:B17"/>
    <mergeCell ref="C16:C17"/>
    <mergeCell ref="D16:D17"/>
    <mergeCell ref="C7:C8"/>
    <mergeCell ref="D7:D8"/>
    <mergeCell ref="F7:F8"/>
    <mergeCell ref="G7:G8"/>
  </mergeCells>
  <printOptions/>
  <pageMargins left="0.3" right="0.3" top="0.7" bottom="0.7" header="0.5" footer="0.5"/>
  <pageSetup orientation="portrait" paperSize="9" scale="75"/>
  <headerFooter alignWithMargins="0">
    <oddHeader>&amp;CStaticNaturalResOptimization.xls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Phillip/LeBel User</cp:lastModifiedBy>
  <cp:lastPrinted>2009-03-15T23:41:03Z</cp:lastPrinted>
  <dcterms:created xsi:type="dcterms:W3CDTF">2009-02-18T15:07:20Z</dcterms:created>
  <cp:category/>
  <cp:version/>
  <cp:contentType/>
  <cp:contentStatus/>
</cp:coreProperties>
</file>