
<file path=[Content_Types].xml><?xml version="1.0" encoding="utf-8"?>
<Types xmlns="http://schemas.openxmlformats.org/package/2006/content-types">
  <Default Extension="bin" ContentType="application/vnd.openxmlformats-officedocument.oleObject"/>
  <Default Extension="pict" ContentType="image/pi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ml.chartshapes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0.xml" ContentType="application/vnd.openxmlformats-officedocument.drawingml.chartshapes+xml"/>
  <Override PartName="/xl/charts/chart14.xml" ContentType="application/vnd.openxmlformats-officedocument.drawingml.chart+xml"/>
  <Override PartName="/xl/drawings/drawing11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2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3.xml" ContentType="application/vnd.openxmlformats-officedocument.drawingml.chartshapes+xml"/>
  <Override PartName="/xl/charts/chart21.xml" ContentType="application/vnd.openxmlformats-officedocument.drawingml.chart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ate1904="1"/>
  <mc:AlternateContent xmlns:mc="http://schemas.openxmlformats.org/markup-compatibility/2006">
    <mc:Choice Requires="x15">
      <x15ac:absPath xmlns:x15ac="http://schemas.microsoft.com/office/spreadsheetml/2010/11/ac" url="/Users/PhillipLeBel/Desktop/"/>
    </mc:Choice>
  </mc:AlternateContent>
  <xr:revisionPtr revIDLastSave="0" documentId="8_{87DD16FE-D17F-8547-931A-8CAF4659F7C4}" xr6:coauthVersionLast="45" xr6:coauthVersionMax="45" xr10:uidLastSave="{00000000-0000-0000-0000-000000000000}"/>
  <bookViews>
    <workbookView xWindow="0" yWindow="460" windowWidth="20440" windowHeight="15540" tabRatio="275" xr2:uid="{00000000-000D-0000-FFFF-FFFF00000000}"/>
  </bookViews>
  <sheets>
    <sheet name="Biodiversity Index" sheetId="2" r:id="rId1"/>
    <sheet name="A.ForestLogistGrowthModel.xls" sheetId="1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  <c r="D20" i="2"/>
  <c r="E20" i="2"/>
  <c r="F20" i="2"/>
  <c r="G20" i="2"/>
  <c r="C21" i="2"/>
  <c r="D21" i="2"/>
  <c r="E21" i="2"/>
  <c r="F21" i="2"/>
  <c r="G21" i="2"/>
  <c r="C22" i="2"/>
  <c r="D22" i="2"/>
  <c r="E22" i="2"/>
  <c r="F22" i="2"/>
  <c r="G22" i="2"/>
  <c r="C23" i="2"/>
  <c r="D23" i="2"/>
  <c r="E23" i="2"/>
  <c r="F23" i="2"/>
  <c r="G23" i="2"/>
  <c r="L7" i="1"/>
  <c r="M7" i="1"/>
  <c r="N7" i="1"/>
  <c r="O7" i="1"/>
  <c r="P7" i="1"/>
  <c r="L8" i="1"/>
  <c r="M8" i="1"/>
  <c r="N8" i="1"/>
  <c r="O8" i="1"/>
  <c r="P8" i="1"/>
  <c r="L9" i="1"/>
  <c r="M9" i="1"/>
  <c r="N9" i="1"/>
  <c r="O9" i="1"/>
  <c r="P9" i="1"/>
  <c r="C12" i="1"/>
  <c r="D12" i="1"/>
  <c r="E12" i="1"/>
  <c r="F12" i="1"/>
  <c r="G12" i="1"/>
  <c r="I12" i="1"/>
  <c r="C13" i="1"/>
  <c r="D13" i="1"/>
  <c r="E13" i="1"/>
  <c r="F13" i="1"/>
  <c r="G13" i="1"/>
  <c r="H13" i="1"/>
  <c r="C14" i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I16" i="1"/>
  <c r="C20" i="1"/>
  <c r="D20" i="1"/>
  <c r="E20" i="1"/>
  <c r="F20" i="1"/>
  <c r="G20" i="1"/>
  <c r="C21" i="1"/>
  <c r="D21" i="1"/>
  <c r="E21" i="1"/>
  <c r="F21" i="1"/>
  <c r="G21" i="1"/>
  <c r="H21" i="1"/>
  <c r="I21" i="1"/>
  <c r="L21" i="1"/>
  <c r="J21" i="1"/>
  <c r="K21" i="1"/>
  <c r="M21" i="1"/>
  <c r="N21" i="1"/>
  <c r="O21" i="1"/>
  <c r="C22" i="1"/>
  <c r="D22" i="1"/>
  <c r="E22" i="1"/>
  <c r="F22" i="1"/>
  <c r="G22" i="1"/>
  <c r="H22" i="1"/>
  <c r="I22" i="1"/>
  <c r="L22" i="1"/>
  <c r="J22" i="1"/>
  <c r="K22" i="1"/>
  <c r="M22" i="1"/>
  <c r="N22" i="1"/>
  <c r="O22" i="1"/>
  <c r="B23" i="1"/>
  <c r="C23" i="1"/>
  <c r="D23" i="1"/>
  <c r="E23" i="1"/>
  <c r="F23" i="1"/>
  <c r="G23" i="1"/>
  <c r="H23" i="1"/>
  <c r="I23" i="1"/>
  <c r="L23" i="1"/>
  <c r="J23" i="1"/>
  <c r="K23" i="1"/>
  <c r="M23" i="1"/>
  <c r="N23" i="1"/>
  <c r="O23" i="1"/>
  <c r="B24" i="1"/>
  <c r="C24" i="1"/>
  <c r="D24" i="1"/>
  <c r="E24" i="1"/>
  <c r="F24" i="1"/>
  <c r="G24" i="1"/>
  <c r="H24" i="1"/>
  <c r="I24" i="1"/>
  <c r="L24" i="1"/>
  <c r="J24" i="1"/>
  <c r="K24" i="1"/>
  <c r="M24" i="1"/>
  <c r="N24" i="1"/>
  <c r="O24" i="1"/>
  <c r="B25" i="1"/>
  <c r="C25" i="1"/>
  <c r="D25" i="1"/>
  <c r="E25" i="1"/>
  <c r="F25" i="1"/>
  <c r="G25" i="1"/>
  <c r="H25" i="1"/>
  <c r="I25" i="1"/>
  <c r="L25" i="1"/>
  <c r="J25" i="1"/>
  <c r="K25" i="1"/>
  <c r="M25" i="1"/>
  <c r="N25" i="1"/>
  <c r="O25" i="1"/>
  <c r="B26" i="1"/>
  <c r="C26" i="1"/>
  <c r="D26" i="1"/>
  <c r="E26" i="1"/>
  <c r="F26" i="1"/>
  <c r="G26" i="1"/>
  <c r="H26" i="1"/>
  <c r="I26" i="1"/>
  <c r="L26" i="1"/>
  <c r="J26" i="1"/>
  <c r="K26" i="1"/>
  <c r="M26" i="1"/>
  <c r="N26" i="1"/>
  <c r="O26" i="1"/>
  <c r="B27" i="1"/>
  <c r="C27" i="1"/>
  <c r="D27" i="1"/>
  <c r="E27" i="1"/>
  <c r="F27" i="1"/>
  <c r="G27" i="1"/>
  <c r="H27" i="1"/>
  <c r="I27" i="1"/>
  <c r="L27" i="1"/>
  <c r="J27" i="1"/>
  <c r="K27" i="1"/>
  <c r="M27" i="1"/>
  <c r="N27" i="1"/>
  <c r="O27" i="1"/>
  <c r="B28" i="1"/>
  <c r="C28" i="1"/>
  <c r="D28" i="1"/>
  <c r="E28" i="1"/>
  <c r="F28" i="1"/>
  <c r="G28" i="1"/>
  <c r="H28" i="1"/>
  <c r="I28" i="1"/>
  <c r="L28" i="1"/>
  <c r="J28" i="1"/>
  <c r="K28" i="1"/>
  <c r="M28" i="1"/>
  <c r="N28" i="1"/>
  <c r="O28" i="1"/>
  <c r="B29" i="1"/>
  <c r="C29" i="1"/>
  <c r="D29" i="1"/>
  <c r="E29" i="1"/>
  <c r="F29" i="1"/>
  <c r="G29" i="1"/>
  <c r="H29" i="1"/>
  <c r="I29" i="1"/>
  <c r="L29" i="1"/>
  <c r="J29" i="1"/>
  <c r="K29" i="1"/>
  <c r="M29" i="1"/>
  <c r="N29" i="1"/>
  <c r="O29" i="1"/>
  <c r="B30" i="1"/>
  <c r="C30" i="1"/>
  <c r="D30" i="1"/>
  <c r="E30" i="1"/>
  <c r="F30" i="1"/>
  <c r="G30" i="1"/>
  <c r="H30" i="1"/>
  <c r="I30" i="1"/>
  <c r="L30" i="1"/>
  <c r="J30" i="1"/>
  <c r="K30" i="1"/>
  <c r="M30" i="1"/>
  <c r="N30" i="1"/>
  <c r="O30" i="1"/>
  <c r="B31" i="1"/>
  <c r="C31" i="1"/>
  <c r="D31" i="1"/>
  <c r="E31" i="1"/>
  <c r="F31" i="1"/>
  <c r="G31" i="1"/>
  <c r="H31" i="1"/>
  <c r="I31" i="1"/>
  <c r="L31" i="1"/>
  <c r="J31" i="1"/>
  <c r="K31" i="1"/>
  <c r="M31" i="1"/>
  <c r="N31" i="1"/>
  <c r="O31" i="1"/>
  <c r="B32" i="1"/>
  <c r="C32" i="1"/>
  <c r="D32" i="1"/>
  <c r="E32" i="1"/>
  <c r="F32" i="1"/>
  <c r="G32" i="1"/>
  <c r="H32" i="1"/>
  <c r="I32" i="1"/>
  <c r="L32" i="1"/>
  <c r="J32" i="1"/>
  <c r="K32" i="1"/>
  <c r="M32" i="1"/>
  <c r="N32" i="1"/>
  <c r="O32" i="1"/>
  <c r="B33" i="1"/>
  <c r="C33" i="1"/>
  <c r="D33" i="1"/>
  <c r="E33" i="1"/>
  <c r="F33" i="1"/>
  <c r="G33" i="1"/>
  <c r="H33" i="1"/>
  <c r="I33" i="1"/>
  <c r="L33" i="1"/>
  <c r="J33" i="1"/>
  <c r="K33" i="1"/>
  <c r="M33" i="1"/>
  <c r="N33" i="1"/>
  <c r="O33" i="1"/>
  <c r="B34" i="1"/>
  <c r="C34" i="1"/>
  <c r="D34" i="1"/>
  <c r="E34" i="1"/>
  <c r="F34" i="1"/>
  <c r="G34" i="1"/>
  <c r="H34" i="1"/>
  <c r="I34" i="1"/>
  <c r="L34" i="1"/>
  <c r="J34" i="1"/>
  <c r="K34" i="1"/>
  <c r="M34" i="1"/>
  <c r="N34" i="1"/>
  <c r="O34" i="1"/>
  <c r="B35" i="1"/>
  <c r="C35" i="1"/>
  <c r="D35" i="1"/>
  <c r="E35" i="1"/>
  <c r="F35" i="1"/>
  <c r="G35" i="1"/>
  <c r="H35" i="1"/>
  <c r="I35" i="1"/>
  <c r="L35" i="1"/>
  <c r="J35" i="1"/>
  <c r="K35" i="1"/>
  <c r="M35" i="1"/>
  <c r="N35" i="1"/>
  <c r="O35" i="1"/>
  <c r="B36" i="1"/>
  <c r="C36" i="1"/>
  <c r="D36" i="1"/>
  <c r="E36" i="1"/>
  <c r="F36" i="1"/>
  <c r="G36" i="1"/>
  <c r="H36" i="1"/>
  <c r="I36" i="1"/>
  <c r="L36" i="1"/>
  <c r="J36" i="1"/>
  <c r="K36" i="1"/>
  <c r="M36" i="1"/>
  <c r="N36" i="1"/>
  <c r="O36" i="1"/>
  <c r="B37" i="1"/>
  <c r="C37" i="1"/>
  <c r="D37" i="1"/>
  <c r="E37" i="1"/>
  <c r="F37" i="1"/>
  <c r="G37" i="1"/>
  <c r="H37" i="1"/>
  <c r="I37" i="1"/>
  <c r="L37" i="1"/>
  <c r="J37" i="1"/>
  <c r="K37" i="1"/>
  <c r="M37" i="1"/>
  <c r="N37" i="1"/>
  <c r="O37" i="1"/>
  <c r="B38" i="1"/>
  <c r="C38" i="1"/>
  <c r="D38" i="1"/>
  <c r="E38" i="1"/>
  <c r="F38" i="1"/>
  <c r="G38" i="1"/>
  <c r="H38" i="1"/>
  <c r="I38" i="1"/>
  <c r="L38" i="1"/>
  <c r="J38" i="1"/>
  <c r="K38" i="1"/>
  <c r="M38" i="1"/>
  <c r="N38" i="1"/>
  <c r="O38" i="1"/>
  <c r="B39" i="1"/>
  <c r="C39" i="1"/>
  <c r="D39" i="1"/>
  <c r="E39" i="1"/>
  <c r="F39" i="1"/>
  <c r="G39" i="1"/>
  <c r="H39" i="1"/>
  <c r="I39" i="1"/>
  <c r="L39" i="1"/>
  <c r="J39" i="1"/>
  <c r="K39" i="1"/>
  <c r="M39" i="1"/>
  <c r="N39" i="1"/>
  <c r="O39" i="1"/>
  <c r="B40" i="1"/>
  <c r="C40" i="1"/>
  <c r="D40" i="1"/>
  <c r="E40" i="1"/>
  <c r="F40" i="1"/>
  <c r="G40" i="1"/>
  <c r="H40" i="1"/>
  <c r="I40" i="1"/>
  <c r="L40" i="1"/>
  <c r="J40" i="1"/>
  <c r="K40" i="1"/>
  <c r="M40" i="1"/>
  <c r="N40" i="1"/>
  <c r="O40" i="1"/>
  <c r="B41" i="1"/>
  <c r="C41" i="1"/>
  <c r="D41" i="1"/>
  <c r="E41" i="1"/>
  <c r="F41" i="1"/>
  <c r="G41" i="1"/>
  <c r="H41" i="1"/>
  <c r="I41" i="1"/>
  <c r="L41" i="1"/>
  <c r="J41" i="1"/>
  <c r="K41" i="1"/>
  <c r="M41" i="1"/>
  <c r="N41" i="1"/>
  <c r="O41" i="1"/>
  <c r="B42" i="1"/>
  <c r="C42" i="1"/>
  <c r="D42" i="1"/>
  <c r="E42" i="1"/>
  <c r="F42" i="1"/>
  <c r="G42" i="1"/>
  <c r="H42" i="1"/>
  <c r="I42" i="1"/>
  <c r="L42" i="1"/>
  <c r="J42" i="1"/>
  <c r="K42" i="1"/>
  <c r="M42" i="1"/>
  <c r="N42" i="1"/>
  <c r="O42" i="1"/>
  <c r="B43" i="1"/>
  <c r="C43" i="1"/>
  <c r="D43" i="1"/>
  <c r="E43" i="1"/>
  <c r="F43" i="1"/>
  <c r="G43" i="1"/>
  <c r="H43" i="1"/>
  <c r="I43" i="1"/>
  <c r="L43" i="1"/>
  <c r="J43" i="1"/>
  <c r="K43" i="1"/>
  <c r="M43" i="1"/>
  <c r="N43" i="1"/>
  <c r="O43" i="1"/>
  <c r="B44" i="1"/>
  <c r="C44" i="1"/>
  <c r="D44" i="1"/>
  <c r="E44" i="1"/>
  <c r="F44" i="1"/>
  <c r="G44" i="1"/>
  <c r="H44" i="1"/>
  <c r="I44" i="1"/>
  <c r="L44" i="1"/>
  <c r="J44" i="1"/>
  <c r="K44" i="1"/>
  <c r="M44" i="1"/>
  <c r="N44" i="1"/>
  <c r="O44" i="1"/>
  <c r="B45" i="1"/>
  <c r="C45" i="1"/>
  <c r="D45" i="1"/>
  <c r="E45" i="1"/>
  <c r="F45" i="1"/>
  <c r="G45" i="1"/>
  <c r="H45" i="1"/>
  <c r="I45" i="1"/>
  <c r="L45" i="1"/>
  <c r="J45" i="1"/>
  <c r="K45" i="1"/>
  <c r="M45" i="1"/>
  <c r="N45" i="1"/>
  <c r="O45" i="1"/>
  <c r="B46" i="1"/>
  <c r="C46" i="1"/>
  <c r="D46" i="1"/>
  <c r="E46" i="1"/>
  <c r="F46" i="1"/>
  <c r="G46" i="1"/>
  <c r="H46" i="1"/>
  <c r="I46" i="1"/>
  <c r="L46" i="1"/>
  <c r="J46" i="1"/>
  <c r="K46" i="1"/>
  <c r="M46" i="1"/>
  <c r="N46" i="1"/>
  <c r="O46" i="1"/>
  <c r="B47" i="1"/>
  <c r="C47" i="1"/>
  <c r="D47" i="1"/>
  <c r="E47" i="1"/>
  <c r="F47" i="1"/>
  <c r="G47" i="1"/>
  <c r="H47" i="1"/>
  <c r="I47" i="1"/>
  <c r="L47" i="1"/>
  <c r="J47" i="1"/>
  <c r="K47" i="1"/>
  <c r="M47" i="1"/>
  <c r="N47" i="1"/>
  <c r="O47" i="1"/>
  <c r="B48" i="1"/>
  <c r="C48" i="1"/>
  <c r="D48" i="1"/>
  <c r="E48" i="1"/>
  <c r="F48" i="1"/>
  <c r="G48" i="1"/>
  <c r="H48" i="1"/>
  <c r="I48" i="1"/>
  <c r="L48" i="1"/>
  <c r="J48" i="1"/>
  <c r="K48" i="1"/>
  <c r="M48" i="1"/>
  <c r="N48" i="1"/>
  <c r="O48" i="1"/>
  <c r="B49" i="1"/>
  <c r="C49" i="1"/>
  <c r="D49" i="1"/>
  <c r="E49" i="1"/>
  <c r="F49" i="1"/>
  <c r="G49" i="1"/>
  <c r="H49" i="1"/>
  <c r="I49" i="1"/>
  <c r="L49" i="1"/>
  <c r="J49" i="1"/>
  <c r="K49" i="1"/>
  <c r="M49" i="1"/>
  <c r="N49" i="1"/>
  <c r="O49" i="1"/>
  <c r="B50" i="1"/>
  <c r="C50" i="1"/>
  <c r="D50" i="1"/>
  <c r="E50" i="1"/>
  <c r="F50" i="1"/>
  <c r="G50" i="1"/>
  <c r="H50" i="1"/>
  <c r="I50" i="1"/>
  <c r="L50" i="1"/>
  <c r="J50" i="1"/>
  <c r="K50" i="1"/>
  <c r="M50" i="1"/>
  <c r="N50" i="1"/>
  <c r="O50" i="1"/>
  <c r="B51" i="1"/>
  <c r="C51" i="1"/>
  <c r="D51" i="1"/>
  <c r="E51" i="1"/>
  <c r="F51" i="1"/>
  <c r="G51" i="1"/>
  <c r="H51" i="1"/>
  <c r="I51" i="1"/>
  <c r="L51" i="1"/>
  <c r="J51" i="1"/>
  <c r="K51" i="1"/>
  <c r="M51" i="1"/>
  <c r="N51" i="1"/>
  <c r="O51" i="1"/>
  <c r="B52" i="1"/>
  <c r="C52" i="1"/>
  <c r="D52" i="1"/>
  <c r="E52" i="1"/>
  <c r="F52" i="1"/>
  <c r="G52" i="1"/>
  <c r="H52" i="1"/>
  <c r="I52" i="1"/>
  <c r="L52" i="1"/>
  <c r="J52" i="1"/>
  <c r="K52" i="1"/>
  <c r="M52" i="1"/>
  <c r="N52" i="1"/>
  <c r="O52" i="1"/>
  <c r="B53" i="1"/>
  <c r="C53" i="1"/>
  <c r="D53" i="1"/>
  <c r="E53" i="1"/>
  <c r="F53" i="1"/>
  <c r="G53" i="1"/>
  <c r="H53" i="1"/>
  <c r="I53" i="1"/>
  <c r="L53" i="1"/>
  <c r="J53" i="1"/>
  <c r="K53" i="1"/>
  <c r="M53" i="1"/>
  <c r="N53" i="1"/>
  <c r="O53" i="1"/>
  <c r="B54" i="1"/>
  <c r="C54" i="1"/>
  <c r="D54" i="1"/>
  <c r="E54" i="1"/>
  <c r="F54" i="1"/>
  <c r="G54" i="1"/>
  <c r="H54" i="1"/>
  <c r="I54" i="1"/>
  <c r="L54" i="1"/>
  <c r="J54" i="1"/>
  <c r="K54" i="1"/>
  <c r="M54" i="1"/>
  <c r="N54" i="1"/>
  <c r="O54" i="1"/>
  <c r="B55" i="1"/>
  <c r="C55" i="1"/>
  <c r="D55" i="1"/>
  <c r="E55" i="1"/>
  <c r="F55" i="1"/>
  <c r="G55" i="1"/>
  <c r="H55" i="1"/>
  <c r="I55" i="1"/>
  <c r="L55" i="1"/>
  <c r="J55" i="1"/>
  <c r="K55" i="1"/>
  <c r="M55" i="1"/>
  <c r="N55" i="1"/>
  <c r="O55" i="1"/>
  <c r="B56" i="1"/>
  <c r="C56" i="1"/>
  <c r="D56" i="1"/>
  <c r="E56" i="1"/>
  <c r="F56" i="1"/>
  <c r="G56" i="1"/>
  <c r="H56" i="1"/>
  <c r="I56" i="1"/>
  <c r="L56" i="1"/>
  <c r="J56" i="1"/>
  <c r="K56" i="1"/>
  <c r="M56" i="1"/>
  <c r="N56" i="1"/>
  <c r="O56" i="1"/>
  <c r="B57" i="1"/>
  <c r="C57" i="1"/>
  <c r="D57" i="1"/>
  <c r="E57" i="1"/>
  <c r="F57" i="1"/>
  <c r="G57" i="1"/>
  <c r="H57" i="1"/>
  <c r="I57" i="1"/>
  <c r="L57" i="1"/>
  <c r="J57" i="1"/>
  <c r="K57" i="1"/>
  <c r="M57" i="1"/>
  <c r="N57" i="1"/>
  <c r="O57" i="1"/>
  <c r="B58" i="1"/>
  <c r="C58" i="1"/>
  <c r="D58" i="1"/>
  <c r="E58" i="1"/>
  <c r="F58" i="1"/>
  <c r="G58" i="1"/>
  <c r="H58" i="1"/>
  <c r="I58" i="1"/>
  <c r="L58" i="1"/>
  <c r="J58" i="1"/>
  <c r="K58" i="1"/>
  <c r="M58" i="1"/>
  <c r="N58" i="1"/>
  <c r="O58" i="1"/>
  <c r="B59" i="1"/>
  <c r="C59" i="1"/>
  <c r="D59" i="1"/>
  <c r="E59" i="1"/>
  <c r="F59" i="1"/>
  <c r="G59" i="1"/>
  <c r="H59" i="1"/>
  <c r="I59" i="1"/>
  <c r="L59" i="1"/>
  <c r="J59" i="1"/>
  <c r="K59" i="1"/>
  <c r="M59" i="1"/>
  <c r="N59" i="1"/>
  <c r="O59" i="1"/>
  <c r="B60" i="1"/>
  <c r="C60" i="1"/>
  <c r="D60" i="1"/>
  <c r="E60" i="1"/>
  <c r="F60" i="1"/>
  <c r="G60" i="1"/>
  <c r="H60" i="1"/>
  <c r="I60" i="1"/>
  <c r="L60" i="1"/>
  <c r="J60" i="1"/>
  <c r="K60" i="1"/>
  <c r="M60" i="1"/>
  <c r="N60" i="1"/>
  <c r="O60" i="1"/>
  <c r="B61" i="1"/>
  <c r="C61" i="1"/>
  <c r="D61" i="1"/>
  <c r="E61" i="1"/>
  <c r="F61" i="1"/>
  <c r="G61" i="1"/>
  <c r="H61" i="1"/>
  <c r="I61" i="1"/>
  <c r="L61" i="1"/>
  <c r="J61" i="1"/>
  <c r="K61" i="1"/>
  <c r="M61" i="1"/>
  <c r="N61" i="1"/>
  <c r="O61" i="1"/>
  <c r="B62" i="1"/>
  <c r="C62" i="1"/>
  <c r="D62" i="1"/>
  <c r="E62" i="1"/>
  <c r="F62" i="1"/>
  <c r="G62" i="1"/>
  <c r="H62" i="1"/>
  <c r="I62" i="1"/>
  <c r="L62" i="1"/>
  <c r="J62" i="1"/>
  <c r="K62" i="1"/>
  <c r="M62" i="1"/>
  <c r="N62" i="1"/>
  <c r="O62" i="1"/>
  <c r="B63" i="1"/>
  <c r="C63" i="1"/>
  <c r="D63" i="1"/>
  <c r="E63" i="1"/>
  <c r="F63" i="1"/>
  <c r="G63" i="1"/>
  <c r="H63" i="1"/>
  <c r="I63" i="1"/>
  <c r="L63" i="1"/>
  <c r="J63" i="1"/>
  <c r="K63" i="1"/>
  <c r="M63" i="1"/>
  <c r="N63" i="1"/>
  <c r="O63" i="1"/>
  <c r="B64" i="1"/>
  <c r="C64" i="1"/>
  <c r="D64" i="1"/>
  <c r="E64" i="1"/>
  <c r="F64" i="1"/>
  <c r="G64" i="1"/>
  <c r="H64" i="1"/>
  <c r="I64" i="1"/>
  <c r="L64" i="1"/>
  <c r="J64" i="1"/>
  <c r="K64" i="1"/>
  <c r="M64" i="1"/>
  <c r="N64" i="1"/>
  <c r="O64" i="1"/>
  <c r="B65" i="1"/>
  <c r="C65" i="1"/>
  <c r="D65" i="1"/>
  <c r="E65" i="1"/>
  <c r="F65" i="1"/>
  <c r="G65" i="1"/>
  <c r="H65" i="1"/>
  <c r="I65" i="1"/>
  <c r="L65" i="1"/>
  <c r="J65" i="1"/>
  <c r="K65" i="1"/>
  <c r="M65" i="1"/>
  <c r="N65" i="1"/>
  <c r="O65" i="1"/>
  <c r="B66" i="1"/>
  <c r="C66" i="1"/>
  <c r="D66" i="1"/>
  <c r="E66" i="1"/>
  <c r="F66" i="1"/>
  <c r="G66" i="1"/>
  <c r="H66" i="1"/>
  <c r="I66" i="1"/>
  <c r="L66" i="1"/>
  <c r="J66" i="1"/>
  <c r="K66" i="1"/>
  <c r="M66" i="1"/>
  <c r="N66" i="1"/>
  <c r="O66" i="1"/>
  <c r="B67" i="1"/>
  <c r="C67" i="1"/>
  <c r="D67" i="1"/>
  <c r="E67" i="1"/>
  <c r="F67" i="1"/>
  <c r="G67" i="1"/>
  <c r="H67" i="1"/>
  <c r="I67" i="1"/>
  <c r="L67" i="1"/>
  <c r="J67" i="1"/>
  <c r="K67" i="1"/>
  <c r="M67" i="1"/>
  <c r="N67" i="1"/>
  <c r="O67" i="1"/>
  <c r="B68" i="1"/>
  <c r="C68" i="1"/>
  <c r="D68" i="1"/>
  <c r="E68" i="1"/>
  <c r="F68" i="1"/>
  <c r="G68" i="1"/>
  <c r="H68" i="1"/>
  <c r="I68" i="1"/>
  <c r="L68" i="1"/>
  <c r="J68" i="1"/>
  <c r="K68" i="1"/>
  <c r="M68" i="1"/>
  <c r="N68" i="1"/>
  <c r="O68" i="1"/>
  <c r="B69" i="1"/>
  <c r="C69" i="1"/>
  <c r="D69" i="1"/>
  <c r="E69" i="1"/>
  <c r="F69" i="1"/>
  <c r="G69" i="1"/>
  <c r="H69" i="1"/>
  <c r="I69" i="1"/>
  <c r="L69" i="1"/>
  <c r="J69" i="1"/>
  <c r="K69" i="1"/>
  <c r="M69" i="1"/>
  <c r="N69" i="1"/>
  <c r="O69" i="1"/>
  <c r="B70" i="1"/>
  <c r="C70" i="1"/>
  <c r="D70" i="1"/>
  <c r="E70" i="1"/>
  <c r="F70" i="1"/>
  <c r="G70" i="1"/>
  <c r="H70" i="1"/>
  <c r="I70" i="1"/>
  <c r="L70" i="1"/>
  <c r="J70" i="1"/>
  <c r="K70" i="1"/>
  <c r="M70" i="1"/>
  <c r="N70" i="1"/>
  <c r="O70" i="1"/>
  <c r="B71" i="1"/>
  <c r="C71" i="1"/>
  <c r="D71" i="1"/>
  <c r="E71" i="1"/>
  <c r="F71" i="1"/>
  <c r="G71" i="1"/>
  <c r="H71" i="1"/>
  <c r="I71" i="1"/>
  <c r="L71" i="1"/>
  <c r="J71" i="1"/>
  <c r="K71" i="1"/>
  <c r="M71" i="1"/>
  <c r="N71" i="1"/>
  <c r="O71" i="1"/>
  <c r="B72" i="1"/>
  <c r="C72" i="1"/>
  <c r="D72" i="1"/>
  <c r="E72" i="1"/>
  <c r="F72" i="1"/>
  <c r="G72" i="1"/>
  <c r="H72" i="1"/>
  <c r="I72" i="1"/>
  <c r="L72" i="1"/>
  <c r="J72" i="1"/>
  <c r="K72" i="1"/>
  <c r="M72" i="1"/>
  <c r="N72" i="1"/>
  <c r="O72" i="1"/>
  <c r="B73" i="1"/>
  <c r="C73" i="1"/>
  <c r="D73" i="1"/>
  <c r="E73" i="1"/>
  <c r="F73" i="1"/>
  <c r="G73" i="1"/>
  <c r="H73" i="1"/>
  <c r="I73" i="1"/>
  <c r="L73" i="1"/>
  <c r="J73" i="1"/>
  <c r="K73" i="1"/>
  <c r="M73" i="1"/>
  <c r="N73" i="1"/>
  <c r="O73" i="1"/>
  <c r="B74" i="1"/>
  <c r="C74" i="1"/>
  <c r="D74" i="1"/>
  <c r="E74" i="1"/>
  <c r="F74" i="1"/>
  <c r="G74" i="1"/>
  <c r="H74" i="1"/>
  <c r="I74" i="1"/>
  <c r="L74" i="1"/>
  <c r="J74" i="1"/>
  <c r="K74" i="1"/>
  <c r="M74" i="1"/>
  <c r="N74" i="1"/>
  <c r="O74" i="1"/>
  <c r="B75" i="1"/>
  <c r="C75" i="1"/>
  <c r="D75" i="1"/>
  <c r="E75" i="1"/>
  <c r="F75" i="1"/>
  <c r="G75" i="1"/>
  <c r="H75" i="1"/>
  <c r="I75" i="1"/>
  <c r="L75" i="1"/>
  <c r="J75" i="1"/>
  <c r="K75" i="1"/>
  <c r="M75" i="1"/>
  <c r="N75" i="1"/>
  <c r="O75" i="1"/>
  <c r="B76" i="1"/>
  <c r="C76" i="1"/>
  <c r="D76" i="1"/>
  <c r="E76" i="1"/>
  <c r="F76" i="1"/>
  <c r="G76" i="1"/>
  <c r="H76" i="1"/>
  <c r="I76" i="1"/>
  <c r="L76" i="1"/>
  <c r="J76" i="1"/>
  <c r="K76" i="1"/>
  <c r="M76" i="1"/>
  <c r="N76" i="1"/>
  <c r="O76" i="1"/>
  <c r="B77" i="1"/>
  <c r="C77" i="1"/>
  <c r="D77" i="1"/>
  <c r="E77" i="1"/>
  <c r="F77" i="1"/>
  <c r="G77" i="1"/>
  <c r="H77" i="1"/>
  <c r="I77" i="1"/>
  <c r="L77" i="1"/>
  <c r="J77" i="1"/>
  <c r="K77" i="1"/>
  <c r="M77" i="1"/>
  <c r="N77" i="1"/>
  <c r="O77" i="1"/>
  <c r="B78" i="1"/>
  <c r="C78" i="1"/>
  <c r="D78" i="1"/>
  <c r="E78" i="1"/>
  <c r="F78" i="1"/>
  <c r="G78" i="1"/>
  <c r="H78" i="1"/>
  <c r="I78" i="1"/>
  <c r="L78" i="1"/>
  <c r="J78" i="1"/>
  <c r="K78" i="1"/>
  <c r="M78" i="1"/>
  <c r="N78" i="1"/>
  <c r="O78" i="1"/>
  <c r="B79" i="1"/>
  <c r="C79" i="1"/>
  <c r="D79" i="1"/>
  <c r="E79" i="1"/>
  <c r="F79" i="1"/>
  <c r="G79" i="1"/>
  <c r="H79" i="1"/>
  <c r="I79" i="1"/>
  <c r="L79" i="1"/>
  <c r="J79" i="1"/>
  <c r="K79" i="1"/>
  <c r="M79" i="1"/>
  <c r="N79" i="1"/>
  <c r="O79" i="1"/>
  <c r="B80" i="1"/>
  <c r="C80" i="1"/>
  <c r="D80" i="1"/>
  <c r="E80" i="1"/>
  <c r="F80" i="1"/>
  <c r="G80" i="1"/>
  <c r="H80" i="1"/>
  <c r="I80" i="1"/>
  <c r="L80" i="1"/>
  <c r="J80" i="1"/>
  <c r="K80" i="1"/>
  <c r="M80" i="1"/>
  <c r="N80" i="1"/>
  <c r="O80" i="1"/>
  <c r="B81" i="1"/>
  <c r="C81" i="1"/>
  <c r="D81" i="1"/>
  <c r="E81" i="1"/>
  <c r="F81" i="1"/>
  <c r="G81" i="1"/>
  <c r="H81" i="1"/>
  <c r="I81" i="1"/>
  <c r="L81" i="1"/>
  <c r="J81" i="1"/>
  <c r="K81" i="1"/>
  <c r="M81" i="1"/>
  <c r="N81" i="1"/>
  <c r="O81" i="1"/>
  <c r="B82" i="1"/>
  <c r="C82" i="1"/>
  <c r="D82" i="1"/>
  <c r="E82" i="1"/>
  <c r="F82" i="1"/>
  <c r="G82" i="1"/>
  <c r="H82" i="1"/>
  <c r="I82" i="1"/>
  <c r="L82" i="1"/>
  <c r="J82" i="1"/>
  <c r="K82" i="1"/>
  <c r="M82" i="1"/>
  <c r="N82" i="1"/>
  <c r="O82" i="1"/>
  <c r="B83" i="1"/>
  <c r="C83" i="1"/>
  <c r="D83" i="1"/>
  <c r="E83" i="1"/>
  <c r="F83" i="1"/>
  <c r="G83" i="1"/>
  <c r="H83" i="1"/>
  <c r="I83" i="1"/>
  <c r="L83" i="1"/>
  <c r="J83" i="1"/>
  <c r="K83" i="1"/>
  <c r="M83" i="1"/>
  <c r="N83" i="1"/>
  <c r="O83" i="1"/>
  <c r="B84" i="1"/>
  <c r="C84" i="1"/>
  <c r="D84" i="1"/>
  <c r="E84" i="1"/>
  <c r="F84" i="1"/>
  <c r="G84" i="1"/>
  <c r="H84" i="1"/>
  <c r="I84" i="1"/>
  <c r="L84" i="1"/>
  <c r="J84" i="1"/>
  <c r="K84" i="1"/>
  <c r="M84" i="1"/>
  <c r="N84" i="1"/>
  <c r="O84" i="1"/>
  <c r="B85" i="1"/>
  <c r="C85" i="1"/>
  <c r="D85" i="1"/>
  <c r="E85" i="1"/>
  <c r="F85" i="1"/>
  <c r="G85" i="1"/>
  <c r="H85" i="1"/>
  <c r="I85" i="1"/>
  <c r="L85" i="1"/>
  <c r="J85" i="1"/>
  <c r="K85" i="1"/>
  <c r="M85" i="1"/>
  <c r="N85" i="1"/>
  <c r="O85" i="1"/>
  <c r="B86" i="1"/>
  <c r="C86" i="1"/>
  <c r="D86" i="1"/>
  <c r="E86" i="1"/>
  <c r="F86" i="1"/>
  <c r="G86" i="1"/>
  <c r="H86" i="1"/>
  <c r="I86" i="1"/>
  <c r="L86" i="1"/>
  <c r="J86" i="1"/>
  <c r="K86" i="1"/>
  <c r="M86" i="1"/>
  <c r="N86" i="1"/>
  <c r="O86" i="1"/>
  <c r="B87" i="1"/>
  <c r="C87" i="1"/>
  <c r="D87" i="1"/>
  <c r="E87" i="1"/>
  <c r="F87" i="1"/>
  <c r="G87" i="1"/>
  <c r="H87" i="1"/>
  <c r="I87" i="1"/>
  <c r="L87" i="1"/>
  <c r="J87" i="1"/>
  <c r="K87" i="1"/>
  <c r="M87" i="1"/>
  <c r="N87" i="1"/>
  <c r="O87" i="1"/>
  <c r="B88" i="1"/>
  <c r="C88" i="1"/>
  <c r="D88" i="1"/>
  <c r="E88" i="1"/>
  <c r="F88" i="1"/>
  <c r="G88" i="1"/>
  <c r="H88" i="1"/>
  <c r="I88" i="1"/>
  <c r="L88" i="1"/>
  <c r="J88" i="1"/>
  <c r="K88" i="1"/>
  <c r="M88" i="1"/>
  <c r="N88" i="1"/>
  <c r="O88" i="1"/>
  <c r="B89" i="1"/>
  <c r="C89" i="1"/>
  <c r="D89" i="1"/>
  <c r="E89" i="1"/>
  <c r="F89" i="1"/>
  <c r="G89" i="1"/>
  <c r="H89" i="1"/>
  <c r="I89" i="1"/>
  <c r="L89" i="1"/>
  <c r="J89" i="1"/>
  <c r="K89" i="1"/>
  <c r="M89" i="1"/>
  <c r="N89" i="1"/>
  <c r="O89" i="1"/>
  <c r="B90" i="1"/>
  <c r="C90" i="1"/>
  <c r="D90" i="1"/>
  <c r="E90" i="1"/>
  <c r="F90" i="1"/>
  <c r="G90" i="1"/>
  <c r="H90" i="1"/>
  <c r="I90" i="1"/>
  <c r="L90" i="1"/>
  <c r="J90" i="1"/>
  <c r="K90" i="1"/>
  <c r="M90" i="1"/>
  <c r="N90" i="1"/>
  <c r="O90" i="1"/>
  <c r="B91" i="1"/>
  <c r="C91" i="1"/>
  <c r="D91" i="1"/>
  <c r="E91" i="1"/>
  <c r="F91" i="1"/>
  <c r="G91" i="1"/>
  <c r="H91" i="1"/>
  <c r="I91" i="1"/>
  <c r="L91" i="1"/>
  <c r="J91" i="1"/>
  <c r="K91" i="1"/>
  <c r="M91" i="1"/>
  <c r="N91" i="1"/>
  <c r="O91" i="1"/>
  <c r="B92" i="1"/>
  <c r="C92" i="1"/>
  <c r="D92" i="1"/>
  <c r="E92" i="1"/>
  <c r="F92" i="1"/>
  <c r="G92" i="1"/>
  <c r="H92" i="1"/>
  <c r="I92" i="1"/>
  <c r="L92" i="1"/>
  <c r="J92" i="1"/>
  <c r="K92" i="1"/>
  <c r="M92" i="1"/>
  <c r="N92" i="1"/>
  <c r="O92" i="1"/>
  <c r="B93" i="1"/>
  <c r="C93" i="1"/>
  <c r="D93" i="1"/>
  <c r="E93" i="1"/>
  <c r="F93" i="1"/>
  <c r="G93" i="1"/>
  <c r="H93" i="1"/>
  <c r="I93" i="1"/>
  <c r="L93" i="1"/>
  <c r="J93" i="1"/>
  <c r="K93" i="1"/>
  <c r="M93" i="1"/>
  <c r="N93" i="1"/>
  <c r="O93" i="1"/>
  <c r="B94" i="1"/>
  <c r="C94" i="1"/>
  <c r="D94" i="1"/>
  <c r="E94" i="1"/>
  <c r="F94" i="1"/>
  <c r="G94" i="1"/>
  <c r="H94" i="1"/>
  <c r="I94" i="1"/>
  <c r="L94" i="1"/>
  <c r="J94" i="1"/>
  <c r="K94" i="1"/>
  <c r="M94" i="1"/>
  <c r="N94" i="1"/>
  <c r="O94" i="1"/>
  <c r="B95" i="1"/>
  <c r="C95" i="1"/>
  <c r="D95" i="1"/>
  <c r="E95" i="1"/>
  <c r="F95" i="1"/>
  <c r="G95" i="1"/>
  <c r="H95" i="1"/>
  <c r="I95" i="1"/>
  <c r="L95" i="1"/>
  <c r="J95" i="1"/>
  <c r="K95" i="1"/>
  <c r="M95" i="1"/>
  <c r="N95" i="1"/>
  <c r="O95" i="1"/>
  <c r="B96" i="1"/>
  <c r="C96" i="1"/>
  <c r="D96" i="1"/>
  <c r="E96" i="1"/>
  <c r="F96" i="1"/>
  <c r="G96" i="1"/>
  <c r="H96" i="1"/>
  <c r="I96" i="1"/>
  <c r="L96" i="1"/>
  <c r="J96" i="1"/>
  <c r="K96" i="1"/>
  <c r="M96" i="1"/>
  <c r="N96" i="1"/>
  <c r="O96" i="1"/>
  <c r="B97" i="1"/>
  <c r="C97" i="1"/>
  <c r="D97" i="1"/>
  <c r="E97" i="1"/>
  <c r="F97" i="1"/>
  <c r="G97" i="1"/>
  <c r="H97" i="1"/>
  <c r="I97" i="1"/>
  <c r="L97" i="1"/>
  <c r="J97" i="1"/>
  <c r="K97" i="1"/>
  <c r="M97" i="1"/>
  <c r="N97" i="1"/>
  <c r="O97" i="1"/>
  <c r="B98" i="1"/>
  <c r="C98" i="1"/>
  <c r="D98" i="1"/>
  <c r="E98" i="1"/>
  <c r="F98" i="1"/>
  <c r="G98" i="1"/>
  <c r="H98" i="1"/>
  <c r="I98" i="1"/>
  <c r="L98" i="1"/>
  <c r="J98" i="1"/>
  <c r="K98" i="1"/>
  <c r="M98" i="1"/>
  <c r="N98" i="1"/>
  <c r="O98" i="1"/>
  <c r="B99" i="1"/>
  <c r="C99" i="1"/>
  <c r="D99" i="1"/>
  <c r="E99" i="1"/>
  <c r="F99" i="1"/>
  <c r="G99" i="1"/>
  <c r="H99" i="1"/>
  <c r="I99" i="1"/>
  <c r="L99" i="1"/>
  <c r="J99" i="1"/>
  <c r="K99" i="1"/>
  <c r="M99" i="1"/>
  <c r="N99" i="1"/>
  <c r="O99" i="1"/>
  <c r="B100" i="1"/>
  <c r="C100" i="1"/>
  <c r="D100" i="1"/>
  <c r="E100" i="1"/>
  <c r="F100" i="1"/>
  <c r="G100" i="1"/>
  <c r="H100" i="1"/>
  <c r="I100" i="1"/>
  <c r="L100" i="1"/>
  <c r="J100" i="1"/>
  <c r="K100" i="1"/>
  <c r="M100" i="1"/>
  <c r="N100" i="1"/>
  <c r="O100" i="1"/>
  <c r="B101" i="1"/>
  <c r="C101" i="1"/>
  <c r="D101" i="1"/>
  <c r="E101" i="1"/>
  <c r="F101" i="1"/>
  <c r="G101" i="1"/>
  <c r="H101" i="1"/>
  <c r="I101" i="1"/>
  <c r="L101" i="1"/>
  <c r="J101" i="1"/>
  <c r="K101" i="1"/>
  <c r="M101" i="1"/>
  <c r="N101" i="1"/>
  <c r="O101" i="1"/>
  <c r="B102" i="1"/>
  <c r="C102" i="1"/>
  <c r="D102" i="1"/>
  <c r="E102" i="1"/>
  <c r="F102" i="1"/>
  <c r="G102" i="1"/>
  <c r="H102" i="1"/>
  <c r="I102" i="1"/>
  <c r="L102" i="1"/>
  <c r="J102" i="1"/>
  <c r="K102" i="1"/>
  <c r="M102" i="1"/>
  <c r="N102" i="1"/>
  <c r="O102" i="1"/>
  <c r="B103" i="1"/>
  <c r="C103" i="1"/>
  <c r="D103" i="1"/>
  <c r="E103" i="1"/>
  <c r="F103" i="1"/>
  <c r="G103" i="1"/>
  <c r="H103" i="1"/>
  <c r="I103" i="1"/>
  <c r="L103" i="1"/>
  <c r="J103" i="1"/>
  <c r="K103" i="1"/>
  <c r="M103" i="1"/>
  <c r="N103" i="1"/>
  <c r="O103" i="1"/>
  <c r="B104" i="1"/>
  <c r="C104" i="1"/>
  <c r="D104" i="1"/>
  <c r="E104" i="1"/>
  <c r="F104" i="1"/>
  <c r="G104" i="1"/>
  <c r="H104" i="1"/>
  <c r="I104" i="1"/>
  <c r="L104" i="1"/>
  <c r="J104" i="1"/>
  <c r="K104" i="1"/>
  <c r="M104" i="1"/>
  <c r="N104" i="1"/>
  <c r="O104" i="1"/>
  <c r="B105" i="1"/>
  <c r="C105" i="1"/>
  <c r="D105" i="1"/>
  <c r="E105" i="1"/>
  <c r="F105" i="1"/>
  <c r="G105" i="1"/>
  <c r="H105" i="1"/>
  <c r="I105" i="1"/>
  <c r="L105" i="1"/>
  <c r="J105" i="1"/>
  <c r="K105" i="1"/>
  <c r="M105" i="1"/>
  <c r="N105" i="1"/>
  <c r="O105" i="1"/>
  <c r="B106" i="1"/>
  <c r="C106" i="1"/>
  <c r="D106" i="1"/>
  <c r="E106" i="1"/>
  <c r="F106" i="1"/>
  <c r="G106" i="1"/>
  <c r="H106" i="1"/>
  <c r="I106" i="1"/>
  <c r="L106" i="1"/>
  <c r="J106" i="1"/>
  <c r="K106" i="1"/>
  <c r="M106" i="1"/>
  <c r="N106" i="1"/>
  <c r="O106" i="1"/>
  <c r="B107" i="1"/>
  <c r="C107" i="1"/>
  <c r="D107" i="1"/>
  <c r="E107" i="1"/>
  <c r="F107" i="1"/>
  <c r="G107" i="1"/>
  <c r="H107" i="1"/>
  <c r="I107" i="1"/>
  <c r="L107" i="1"/>
  <c r="J107" i="1"/>
  <c r="K107" i="1"/>
  <c r="M107" i="1"/>
  <c r="N107" i="1"/>
  <c r="O107" i="1"/>
  <c r="B108" i="1"/>
  <c r="C108" i="1"/>
  <c r="D108" i="1"/>
  <c r="E108" i="1"/>
  <c r="F108" i="1"/>
  <c r="G108" i="1"/>
  <c r="H108" i="1"/>
  <c r="I108" i="1"/>
  <c r="L108" i="1"/>
  <c r="J108" i="1"/>
  <c r="K108" i="1"/>
  <c r="M108" i="1"/>
  <c r="N108" i="1"/>
  <c r="O108" i="1"/>
  <c r="B109" i="1"/>
  <c r="C109" i="1"/>
  <c r="D109" i="1"/>
  <c r="E109" i="1"/>
  <c r="F109" i="1"/>
  <c r="G109" i="1"/>
  <c r="H109" i="1"/>
  <c r="I109" i="1"/>
  <c r="L109" i="1"/>
  <c r="J109" i="1"/>
  <c r="K109" i="1"/>
  <c r="M109" i="1"/>
  <c r="N109" i="1"/>
  <c r="O109" i="1"/>
  <c r="B110" i="1"/>
  <c r="C110" i="1"/>
  <c r="D110" i="1"/>
  <c r="E110" i="1"/>
  <c r="F110" i="1"/>
  <c r="G110" i="1"/>
  <c r="H110" i="1"/>
  <c r="I110" i="1"/>
  <c r="L110" i="1"/>
  <c r="J110" i="1"/>
  <c r="K110" i="1"/>
  <c r="M110" i="1"/>
  <c r="N110" i="1"/>
  <c r="O110" i="1"/>
  <c r="B111" i="1"/>
  <c r="C111" i="1"/>
  <c r="D111" i="1"/>
  <c r="E111" i="1"/>
  <c r="F111" i="1"/>
  <c r="G111" i="1"/>
  <c r="H111" i="1"/>
  <c r="I111" i="1"/>
  <c r="L111" i="1"/>
  <c r="J111" i="1"/>
  <c r="K111" i="1"/>
  <c r="M111" i="1"/>
  <c r="N111" i="1"/>
  <c r="O111" i="1"/>
  <c r="B112" i="1"/>
  <c r="C112" i="1"/>
  <c r="D112" i="1"/>
  <c r="E112" i="1"/>
  <c r="F112" i="1"/>
  <c r="G112" i="1"/>
  <c r="H112" i="1"/>
  <c r="I112" i="1"/>
  <c r="L112" i="1"/>
  <c r="J112" i="1"/>
  <c r="K112" i="1"/>
  <c r="M112" i="1"/>
  <c r="N112" i="1"/>
  <c r="O112" i="1"/>
  <c r="B113" i="1"/>
  <c r="C113" i="1"/>
  <c r="D113" i="1"/>
  <c r="E113" i="1"/>
  <c r="F113" i="1"/>
  <c r="G113" i="1"/>
  <c r="H113" i="1"/>
  <c r="I113" i="1"/>
  <c r="L113" i="1"/>
  <c r="J113" i="1"/>
  <c r="K113" i="1"/>
  <c r="M113" i="1"/>
  <c r="N113" i="1"/>
  <c r="O113" i="1"/>
  <c r="B114" i="1"/>
  <c r="C114" i="1"/>
  <c r="D114" i="1"/>
  <c r="E114" i="1"/>
  <c r="F114" i="1"/>
  <c r="G114" i="1"/>
  <c r="H114" i="1"/>
  <c r="I114" i="1"/>
  <c r="L114" i="1"/>
  <c r="J114" i="1"/>
  <c r="K114" i="1"/>
  <c r="M114" i="1"/>
  <c r="N114" i="1"/>
  <c r="O114" i="1"/>
  <c r="B115" i="1"/>
  <c r="C115" i="1"/>
  <c r="D115" i="1"/>
  <c r="E115" i="1"/>
  <c r="F115" i="1"/>
  <c r="G115" i="1"/>
  <c r="H115" i="1"/>
  <c r="I115" i="1"/>
  <c r="L115" i="1"/>
  <c r="J115" i="1"/>
  <c r="K115" i="1"/>
  <c r="M115" i="1"/>
  <c r="N115" i="1"/>
  <c r="O115" i="1"/>
  <c r="B116" i="1"/>
  <c r="C116" i="1"/>
  <c r="D116" i="1"/>
  <c r="E116" i="1"/>
  <c r="F116" i="1"/>
  <c r="G116" i="1"/>
  <c r="H116" i="1"/>
  <c r="I116" i="1"/>
  <c r="L116" i="1"/>
  <c r="J116" i="1"/>
  <c r="K116" i="1"/>
  <c r="M116" i="1"/>
  <c r="N116" i="1"/>
  <c r="O116" i="1"/>
  <c r="B117" i="1"/>
  <c r="C117" i="1"/>
  <c r="D117" i="1"/>
  <c r="E117" i="1"/>
  <c r="F117" i="1"/>
  <c r="G117" i="1"/>
  <c r="H117" i="1"/>
  <c r="I117" i="1"/>
  <c r="L117" i="1"/>
  <c r="J117" i="1"/>
  <c r="K117" i="1"/>
  <c r="M117" i="1"/>
  <c r="N117" i="1"/>
  <c r="O117" i="1"/>
  <c r="B118" i="1"/>
  <c r="C118" i="1"/>
  <c r="D118" i="1"/>
  <c r="E118" i="1"/>
  <c r="F118" i="1"/>
  <c r="G118" i="1"/>
  <c r="H118" i="1"/>
  <c r="I118" i="1"/>
  <c r="L118" i="1"/>
  <c r="J118" i="1"/>
  <c r="K118" i="1"/>
  <c r="M118" i="1"/>
  <c r="N118" i="1"/>
  <c r="O118" i="1"/>
  <c r="B119" i="1"/>
  <c r="C119" i="1"/>
  <c r="D119" i="1"/>
  <c r="E119" i="1"/>
  <c r="F119" i="1"/>
  <c r="G119" i="1"/>
  <c r="H119" i="1"/>
  <c r="I119" i="1"/>
  <c r="L119" i="1"/>
  <c r="J119" i="1"/>
  <c r="K119" i="1"/>
  <c r="M119" i="1"/>
  <c r="N119" i="1"/>
  <c r="O119" i="1"/>
  <c r="B120" i="1"/>
  <c r="C120" i="1"/>
  <c r="D120" i="1"/>
  <c r="E120" i="1"/>
  <c r="F120" i="1"/>
  <c r="G120" i="1"/>
  <c r="H120" i="1"/>
  <c r="I120" i="1"/>
  <c r="L120" i="1"/>
  <c r="J120" i="1"/>
  <c r="K120" i="1"/>
  <c r="M120" i="1"/>
  <c r="N120" i="1"/>
  <c r="O120" i="1"/>
  <c r="B121" i="1"/>
  <c r="C121" i="1"/>
  <c r="D121" i="1"/>
  <c r="E121" i="1"/>
  <c r="F121" i="1"/>
  <c r="G121" i="1"/>
  <c r="H121" i="1"/>
  <c r="I121" i="1"/>
  <c r="L121" i="1"/>
  <c r="J121" i="1"/>
  <c r="K121" i="1"/>
  <c r="M121" i="1"/>
  <c r="N121" i="1"/>
  <c r="O121" i="1"/>
  <c r="B122" i="1"/>
  <c r="C122" i="1"/>
  <c r="D122" i="1"/>
  <c r="E122" i="1"/>
  <c r="F122" i="1"/>
  <c r="G122" i="1"/>
  <c r="H122" i="1"/>
  <c r="I122" i="1"/>
  <c r="L122" i="1"/>
  <c r="J122" i="1"/>
  <c r="K122" i="1"/>
  <c r="M122" i="1"/>
  <c r="N122" i="1"/>
  <c r="O122" i="1"/>
  <c r="B123" i="1"/>
  <c r="C123" i="1"/>
  <c r="D123" i="1"/>
  <c r="E123" i="1"/>
  <c r="F123" i="1"/>
  <c r="G123" i="1"/>
  <c r="H123" i="1"/>
  <c r="I123" i="1"/>
  <c r="L123" i="1"/>
  <c r="J123" i="1"/>
  <c r="K123" i="1"/>
  <c r="M123" i="1"/>
  <c r="N123" i="1"/>
  <c r="O123" i="1"/>
  <c r="B124" i="1"/>
  <c r="C124" i="1"/>
  <c r="D124" i="1"/>
  <c r="E124" i="1"/>
  <c r="F124" i="1"/>
  <c r="G124" i="1"/>
  <c r="H124" i="1"/>
  <c r="I124" i="1"/>
  <c r="L124" i="1"/>
  <c r="J124" i="1"/>
  <c r="K124" i="1"/>
  <c r="M124" i="1"/>
  <c r="N124" i="1"/>
  <c r="O124" i="1"/>
  <c r="B125" i="1"/>
  <c r="C125" i="1"/>
  <c r="D125" i="1"/>
  <c r="E125" i="1"/>
  <c r="F125" i="1"/>
  <c r="G125" i="1"/>
  <c r="H125" i="1"/>
  <c r="I125" i="1"/>
  <c r="L125" i="1"/>
  <c r="J125" i="1"/>
  <c r="K125" i="1"/>
  <c r="M125" i="1"/>
  <c r="N125" i="1"/>
  <c r="O125" i="1"/>
  <c r="B126" i="1"/>
  <c r="C126" i="1"/>
  <c r="D126" i="1"/>
  <c r="E126" i="1"/>
  <c r="F126" i="1"/>
  <c r="G126" i="1"/>
  <c r="H126" i="1"/>
  <c r="I126" i="1"/>
  <c r="L126" i="1"/>
  <c r="J126" i="1"/>
  <c r="K126" i="1"/>
  <c r="M126" i="1"/>
  <c r="N126" i="1"/>
  <c r="O126" i="1"/>
  <c r="B127" i="1"/>
  <c r="C127" i="1"/>
  <c r="D127" i="1"/>
  <c r="E127" i="1"/>
  <c r="F127" i="1"/>
  <c r="G127" i="1"/>
  <c r="H127" i="1"/>
  <c r="I127" i="1"/>
  <c r="L127" i="1"/>
  <c r="J127" i="1"/>
  <c r="K127" i="1"/>
  <c r="M127" i="1"/>
  <c r="N127" i="1"/>
  <c r="O127" i="1"/>
  <c r="B128" i="1"/>
  <c r="C128" i="1"/>
  <c r="D128" i="1"/>
  <c r="E128" i="1"/>
  <c r="F128" i="1"/>
  <c r="G128" i="1"/>
  <c r="H128" i="1"/>
  <c r="I128" i="1"/>
  <c r="L128" i="1"/>
  <c r="J128" i="1"/>
  <c r="K128" i="1"/>
  <c r="M128" i="1"/>
  <c r="N128" i="1"/>
  <c r="O128" i="1"/>
  <c r="B129" i="1"/>
  <c r="C129" i="1"/>
  <c r="D129" i="1"/>
  <c r="E129" i="1"/>
  <c r="F129" i="1"/>
  <c r="G129" i="1"/>
  <c r="H129" i="1"/>
  <c r="I129" i="1"/>
  <c r="L129" i="1"/>
  <c r="J129" i="1"/>
  <c r="K129" i="1"/>
  <c r="M129" i="1"/>
  <c r="N129" i="1"/>
  <c r="O129" i="1"/>
  <c r="B130" i="1"/>
  <c r="C130" i="1"/>
  <c r="D130" i="1"/>
  <c r="E130" i="1"/>
  <c r="F130" i="1"/>
  <c r="G130" i="1"/>
  <c r="H130" i="1"/>
  <c r="I130" i="1"/>
  <c r="L130" i="1"/>
  <c r="J130" i="1"/>
  <c r="K130" i="1"/>
  <c r="M130" i="1"/>
  <c r="N130" i="1"/>
  <c r="O130" i="1"/>
  <c r="B131" i="1"/>
  <c r="C131" i="1"/>
  <c r="D131" i="1"/>
  <c r="E131" i="1"/>
  <c r="F131" i="1"/>
  <c r="G131" i="1"/>
  <c r="H131" i="1"/>
  <c r="I131" i="1"/>
  <c r="L131" i="1"/>
  <c r="J131" i="1"/>
  <c r="K131" i="1"/>
  <c r="M131" i="1"/>
  <c r="N131" i="1"/>
  <c r="O131" i="1"/>
  <c r="B132" i="1"/>
  <c r="C132" i="1"/>
  <c r="D132" i="1"/>
  <c r="E132" i="1"/>
  <c r="F132" i="1"/>
  <c r="G132" i="1"/>
  <c r="H132" i="1"/>
  <c r="I132" i="1"/>
  <c r="L132" i="1"/>
  <c r="J132" i="1"/>
  <c r="K132" i="1"/>
  <c r="M132" i="1"/>
  <c r="N132" i="1"/>
  <c r="O132" i="1"/>
  <c r="B133" i="1"/>
  <c r="C133" i="1"/>
  <c r="D133" i="1"/>
  <c r="E133" i="1"/>
  <c r="F133" i="1"/>
  <c r="G133" i="1"/>
  <c r="H133" i="1"/>
  <c r="I133" i="1"/>
  <c r="L133" i="1"/>
  <c r="J133" i="1"/>
  <c r="K133" i="1"/>
  <c r="M133" i="1"/>
  <c r="N133" i="1"/>
  <c r="O133" i="1"/>
  <c r="B134" i="1"/>
  <c r="C134" i="1"/>
  <c r="D134" i="1"/>
  <c r="E134" i="1"/>
  <c r="F134" i="1"/>
  <c r="G134" i="1"/>
  <c r="H134" i="1"/>
  <c r="I134" i="1"/>
  <c r="L134" i="1"/>
  <c r="J134" i="1"/>
  <c r="K134" i="1"/>
  <c r="M134" i="1"/>
  <c r="N134" i="1"/>
  <c r="O134" i="1"/>
  <c r="B135" i="1"/>
  <c r="C135" i="1"/>
  <c r="D135" i="1"/>
  <c r="E135" i="1"/>
  <c r="F135" i="1"/>
  <c r="G135" i="1"/>
  <c r="H135" i="1"/>
  <c r="I135" i="1"/>
  <c r="L135" i="1"/>
  <c r="J135" i="1"/>
  <c r="K135" i="1"/>
  <c r="M135" i="1"/>
  <c r="N135" i="1"/>
  <c r="O135" i="1"/>
  <c r="B136" i="1"/>
  <c r="C136" i="1"/>
  <c r="D136" i="1"/>
  <c r="E136" i="1"/>
  <c r="F136" i="1"/>
  <c r="G136" i="1"/>
  <c r="H136" i="1"/>
  <c r="I136" i="1"/>
  <c r="L136" i="1"/>
  <c r="J136" i="1"/>
  <c r="K136" i="1"/>
  <c r="M136" i="1"/>
  <c r="N136" i="1"/>
  <c r="O136" i="1"/>
  <c r="B137" i="1"/>
  <c r="C137" i="1"/>
  <c r="D137" i="1"/>
  <c r="E137" i="1"/>
  <c r="F137" i="1"/>
  <c r="G137" i="1"/>
  <c r="H137" i="1"/>
  <c r="I137" i="1"/>
  <c r="L137" i="1"/>
  <c r="J137" i="1"/>
  <c r="K137" i="1"/>
  <c r="M137" i="1"/>
  <c r="N137" i="1"/>
  <c r="O137" i="1"/>
  <c r="B138" i="1"/>
  <c r="C138" i="1"/>
  <c r="D138" i="1"/>
  <c r="E138" i="1"/>
  <c r="F138" i="1"/>
  <c r="G138" i="1"/>
  <c r="H138" i="1"/>
  <c r="I138" i="1"/>
  <c r="L138" i="1"/>
  <c r="J138" i="1"/>
  <c r="K138" i="1"/>
  <c r="M138" i="1"/>
  <c r="N138" i="1"/>
  <c r="O138" i="1"/>
  <c r="B139" i="1"/>
  <c r="C139" i="1"/>
  <c r="D139" i="1"/>
  <c r="E139" i="1"/>
  <c r="F139" i="1"/>
  <c r="G139" i="1"/>
  <c r="H139" i="1"/>
  <c r="I139" i="1"/>
  <c r="L139" i="1"/>
  <c r="J139" i="1"/>
  <c r="K139" i="1"/>
  <c r="M139" i="1"/>
  <c r="N139" i="1"/>
  <c r="O139" i="1"/>
  <c r="B140" i="1"/>
  <c r="C140" i="1"/>
  <c r="D140" i="1"/>
  <c r="E140" i="1"/>
  <c r="F140" i="1"/>
  <c r="G140" i="1"/>
  <c r="H140" i="1"/>
  <c r="I140" i="1"/>
  <c r="L140" i="1"/>
  <c r="J140" i="1"/>
  <c r="K140" i="1"/>
  <c r="M140" i="1"/>
  <c r="N140" i="1"/>
  <c r="O140" i="1"/>
  <c r="B141" i="1"/>
  <c r="C141" i="1"/>
  <c r="D141" i="1"/>
  <c r="E141" i="1"/>
  <c r="F141" i="1"/>
  <c r="G141" i="1"/>
  <c r="H141" i="1"/>
  <c r="I141" i="1"/>
  <c r="L141" i="1"/>
  <c r="J141" i="1"/>
  <c r="K141" i="1"/>
  <c r="M141" i="1"/>
  <c r="N141" i="1"/>
  <c r="O141" i="1"/>
  <c r="B142" i="1"/>
  <c r="C142" i="1"/>
  <c r="D142" i="1"/>
  <c r="E142" i="1"/>
  <c r="F142" i="1"/>
  <c r="G142" i="1"/>
  <c r="H142" i="1"/>
  <c r="I142" i="1"/>
  <c r="L142" i="1"/>
  <c r="J142" i="1"/>
  <c r="K142" i="1"/>
  <c r="M142" i="1"/>
  <c r="N142" i="1"/>
  <c r="O142" i="1"/>
  <c r="B143" i="1"/>
  <c r="C143" i="1"/>
  <c r="D143" i="1"/>
  <c r="E143" i="1"/>
  <c r="F143" i="1"/>
  <c r="G143" i="1"/>
  <c r="H143" i="1"/>
  <c r="I143" i="1"/>
  <c r="L143" i="1"/>
  <c r="J143" i="1"/>
  <c r="K143" i="1"/>
  <c r="M143" i="1"/>
  <c r="N143" i="1"/>
  <c r="O143" i="1"/>
  <c r="B144" i="1"/>
  <c r="C144" i="1"/>
  <c r="D144" i="1"/>
  <c r="E144" i="1"/>
  <c r="F144" i="1"/>
  <c r="G144" i="1"/>
  <c r="H144" i="1"/>
  <c r="I144" i="1"/>
  <c r="L144" i="1"/>
  <c r="J144" i="1"/>
  <c r="K144" i="1"/>
  <c r="M144" i="1"/>
  <c r="N144" i="1"/>
  <c r="O144" i="1"/>
  <c r="B145" i="1"/>
  <c r="C145" i="1"/>
  <c r="D145" i="1"/>
  <c r="E145" i="1"/>
  <c r="F145" i="1"/>
  <c r="G145" i="1"/>
  <c r="H145" i="1"/>
  <c r="I145" i="1"/>
  <c r="L145" i="1"/>
  <c r="J145" i="1"/>
  <c r="K145" i="1"/>
  <c r="M145" i="1"/>
  <c r="N145" i="1"/>
  <c r="O145" i="1"/>
  <c r="B146" i="1"/>
  <c r="C146" i="1"/>
  <c r="D146" i="1"/>
  <c r="E146" i="1"/>
  <c r="F146" i="1"/>
  <c r="G146" i="1"/>
  <c r="H146" i="1"/>
  <c r="I146" i="1"/>
  <c r="L146" i="1"/>
  <c r="J146" i="1"/>
  <c r="K146" i="1"/>
  <c r="M146" i="1"/>
  <c r="N146" i="1"/>
  <c r="O146" i="1"/>
  <c r="B147" i="1"/>
  <c r="C147" i="1"/>
  <c r="D147" i="1"/>
  <c r="E147" i="1"/>
  <c r="F147" i="1"/>
  <c r="G147" i="1"/>
  <c r="H147" i="1"/>
  <c r="I147" i="1"/>
  <c r="L147" i="1"/>
  <c r="J147" i="1"/>
  <c r="K147" i="1"/>
  <c r="M147" i="1"/>
  <c r="N147" i="1"/>
  <c r="O147" i="1"/>
  <c r="B148" i="1"/>
  <c r="C148" i="1"/>
  <c r="D148" i="1"/>
  <c r="E148" i="1"/>
  <c r="F148" i="1"/>
  <c r="G148" i="1"/>
  <c r="H148" i="1"/>
  <c r="I148" i="1"/>
  <c r="L148" i="1"/>
  <c r="J148" i="1"/>
  <c r="K148" i="1"/>
  <c r="M148" i="1"/>
  <c r="N148" i="1"/>
  <c r="O148" i="1"/>
  <c r="B149" i="1"/>
  <c r="C149" i="1"/>
  <c r="D149" i="1"/>
  <c r="E149" i="1"/>
  <c r="F149" i="1"/>
  <c r="G149" i="1"/>
  <c r="H149" i="1"/>
  <c r="I149" i="1"/>
  <c r="L149" i="1"/>
  <c r="J149" i="1"/>
  <c r="K149" i="1"/>
  <c r="M149" i="1"/>
  <c r="N149" i="1"/>
  <c r="O149" i="1"/>
  <c r="B150" i="1"/>
  <c r="C150" i="1"/>
  <c r="D150" i="1"/>
  <c r="E150" i="1"/>
  <c r="F150" i="1"/>
  <c r="G150" i="1"/>
  <c r="H150" i="1"/>
  <c r="I150" i="1"/>
  <c r="L150" i="1"/>
  <c r="J150" i="1"/>
  <c r="K150" i="1"/>
  <c r="M150" i="1"/>
  <c r="N150" i="1"/>
  <c r="O150" i="1"/>
  <c r="B151" i="1"/>
  <c r="C151" i="1"/>
  <c r="D151" i="1"/>
  <c r="E151" i="1"/>
  <c r="F151" i="1"/>
  <c r="G151" i="1"/>
  <c r="H151" i="1"/>
  <c r="I151" i="1"/>
  <c r="L151" i="1"/>
  <c r="J151" i="1"/>
  <c r="K151" i="1"/>
  <c r="M151" i="1"/>
  <c r="N151" i="1"/>
  <c r="O151" i="1"/>
  <c r="B152" i="1"/>
  <c r="C152" i="1"/>
  <c r="D152" i="1"/>
  <c r="E152" i="1"/>
  <c r="F152" i="1"/>
  <c r="G152" i="1"/>
  <c r="H152" i="1"/>
  <c r="I152" i="1"/>
  <c r="L152" i="1"/>
  <c r="J152" i="1"/>
  <c r="K152" i="1"/>
  <c r="M152" i="1"/>
  <c r="N152" i="1"/>
  <c r="O152" i="1"/>
  <c r="B153" i="1"/>
  <c r="C153" i="1"/>
  <c r="D153" i="1"/>
  <c r="E153" i="1"/>
  <c r="F153" i="1"/>
  <c r="G153" i="1"/>
  <c r="H153" i="1"/>
  <c r="I153" i="1"/>
  <c r="L153" i="1"/>
  <c r="J153" i="1"/>
  <c r="K153" i="1"/>
  <c r="M153" i="1"/>
  <c r="N153" i="1"/>
  <c r="O153" i="1"/>
  <c r="B154" i="1"/>
  <c r="C154" i="1"/>
  <c r="D154" i="1"/>
  <c r="E154" i="1"/>
  <c r="F154" i="1"/>
  <c r="G154" i="1"/>
  <c r="H154" i="1"/>
  <c r="I154" i="1"/>
  <c r="L154" i="1"/>
  <c r="J154" i="1"/>
  <c r="K154" i="1"/>
  <c r="M154" i="1"/>
  <c r="N154" i="1"/>
  <c r="O154" i="1"/>
  <c r="B155" i="1"/>
  <c r="C155" i="1"/>
  <c r="D155" i="1"/>
  <c r="E155" i="1"/>
  <c r="F155" i="1"/>
  <c r="G155" i="1"/>
  <c r="H155" i="1"/>
  <c r="I155" i="1"/>
  <c r="L155" i="1"/>
  <c r="J155" i="1"/>
  <c r="K155" i="1"/>
  <c r="M155" i="1"/>
  <c r="N155" i="1"/>
  <c r="O155" i="1"/>
  <c r="B156" i="1"/>
  <c r="C156" i="1"/>
  <c r="D156" i="1"/>
  <c r="E156" i="1"/>
  <c r="F156" i="1"/>
  <c r="G156" i="1"/>
  <c r="H156" i="1"/>
  <c r="I156" i="1"/>
  <c r="L156" i="1"/>
  <c r="J156" i="1"/>
  <c r="K156" i="1"/>
  <c r="M156" i="1"/>
  <c r="N156" i="1"/>
  <c r="O156" i="1"/>
  <c r="B157" i="1"/>
  <c r="C157" i="1"/>
  <c r="D157" i="1"/>
  <c r="E157" i="1"/>
  <c r="F157" i="1"/>
  <c r="G157" i="1"/>
  <c r="H157" i="1"/>
  <c r="I157" i="1"/>
  <c r="L157" i="1"/>
  <c r="J157" i="1"/>
  <c r="K157" i="1"/>
  <c r="M157" i="1"/>
  <c r="N157" i="1"/>
  <c r="O157" i="1"/>
  <c r="B158" i="1"/>
  <c r="C158" i="1"/>
  <c r="D158" i="1"/>
  <c r="E158" i="1"/>
  <c r="F158" i="1"/>
  <c r="G158" i="1"/>
  <c r="H158" i="1"/>
  <c r="I158" i="1"/>
  <c r="L158" i="1"/>
  <c r="J158" i="1"/>
  <c r="K158" i="1"/>
  <c r="M158" i="1"/>
  <c r="N158" i="1"/>
  <c r="O158" i="1"/>
  <c r="B159" i="1"/>
  <c r="C159" i="1"/>
  <c r="D159" i="1"/>
  <c r="E159" i="1"/>
  <c r="F159" i="1"/>
  <c r="G159" i="1"/>
  <c r="H159" i="1"/>
  <c r="I159" i="1"/>
  <c r="L159" i="1"/>
  <c r="J159" i="1"/>
  <c r="K159" i="1"/>
  <c r="M159" i="1"/>
  <c r="N159" i="1"/>
  <c r="O159" i="1"/>
  <c r="B160" i="1"/>
  <c r="C160" i="1"/>
  <c r="D160" i="1"/>
  <c r="E160" i="1"/>
  <c r="F160" i="1"/>
  <c r="G160" i="1"/>
  <c r="H160" i="1"/>
  <c r="I160" i="1"/>
  <c r="L160" i="1"/>
  <c r="J160" i="1"/>
  <c r="K160" i="1"/>
  <c r="M160" i="1"/>
  <c r="N160" i="1"/>
  <c r="O160" i="1"/>
  <c r="B161" i="1"/>
  <c r="C161" i="1"/>
  <c r="D161" i="1"/>
  <c r="E161" i="1"/>
  <c r="F161" i="1"/>
  <c r="G161" i="1"/>
  <c r="H161" i="1"/>
  <c r="I161" i="1"/>
  <c r="L161" i="1"/>
  <c r="J161" i="1"/>
  <c r="K161" i="1"/>
  <c r="M161" i="1"/>
  <c r="N161" i="1"/>
  <c r="O161" i="1"/>
  <c r="B162" i="1"/>
  <c r="C162" i="1"/>
  <c r="D162" i="1"/>
  <c r="E162" i="1"/>
  <c r="F162" i="1"/>
  <c r="G162" i="1"/>
  <c r="H162" i="1"/>
  <c r="I162" i="1"/>
  <c r="L162" i="1"/>
  <c r="J162" i="1"/>
  <c r="K162" i="1"/>
  <c r="M162" i="1"/>
  <c r="N162" i="1"/>
  <c r="O162" i="1"/>
  <c r="B163" i="1"/>
  <c r="C163" i="1"/>
  <c r="D163" i="1"/>
  <c r="E163" i="1"/>
  <c r="F163" i="1"/>
  <c r="G163" i="1"/>
  <c r="H163" i="1"/>
  <c r="I163" i="1"/>
  <c r="L163" i="1"/>
  <c r="J163" i="1"/>
  <c r="K163" i="1"/>
  <c r="M163" i="1"/>
  <c r="N163" i="1"/>
  <c r="O163" i="1"/>
  <c r="B164" i="1"/>
  <c r="C164" i="1"/>
  <c r="D164" i="1"/>
  <c r="E164" i="1"/>
  <c r="F164" i="1"/>
  <c r="G164" i="1"/>
  <c r="H164" i="1"/>
  <c r="I164" i="1"/>
  <c r="L164" i="1"/>
  <c r="J164" i="1"/>
  <c r="K164" i="1"/>
  <c r="M164" i="1"/>
  <c r="N164" i="1"/>
  <c r="O164" i="1"/>
  <c r="B165" i="1"/>
  <c r="C165" i="1"/>
  <c r="D165" i="1"/>
  <c r="E165" i="1"/>
  <c r="F165" i="1"/>
  <c r="G165" i="1"/>
  <c r="H165" i="1"/>
  <c r="I165" i="1"/>
  <c r="L165" i="1"/>
  <c r="J165" i="1"/>
  <c r="K165" i="1"/>
  <c r="M165" i="1"/>
  <c r="N165" i="1"/>
  <c r="O165" i="1"/>
  <c r="B166" i="1"/>
  <c r="C166" i="1"/>
  <c r="D166" i="1"/>
  <c r="E166" i="1"/>
  <c r="F166" i="1"/>
  <c r="G166" i="1"/>
  <c r="H166" i="1"/>
  <c r="I166" i="1"/>
  <c r="L166" i="1"/>
  <c r="J166" i="1"/>
  <c r="K166" i="1"/>
  <c r="M166" i="1"/>
  <c r="N166" i="1"/>
  <c r="O166" i="1"/>
  <c r="B167" i="1"/>
  <c r="C167" i="1"/>
  <c r="D167" i="1"/>
  <c r="E167" i="1"/>
  <c r="F167" i="1"/>
  <c r="G167" i="1"/>
  <c r="H167" i="1"/>
  <c r="I167" i="1"/>
  <c r="L167" i="1"/>
  <c r="J167" i="1"/>
  <c r="K167" i="1"/>
  <c r="M167" i="1"/>
  <c r="N167" i="1"/>
  <c r="O167" i="1"/>
  <c r="B168" i="1"/>
  <c r="C168" i="1"/>
  <c r="D168" i="1"/>
  <c r="E168" i="1"/>
  <c r="F168" i="1"/>
  <c r="G168" i="1"/>
  <c r="H168" i="1"/>
  <c r="I168" i="1"/>
  <c r="L168" i="1"/>
  <c r="J168" i="1"/>
  <c r="K168" i="1"/>
  <c r="M168" i="1"/>
  <c r="N168" i="1"/>
  <c r="O168" i="1"/>
  <c r="B169" i="1"/>
  <c r="C169" i="1"/>
  <c r="D169" i="1"/>
  <c r="E169" i="1"/>
  <c r="F169" i="1"/>
  <c r="G169" i="1"/>
  <c r="H169" i="1"/>
  <c r="I169" i="1"/>
  <c r="L169" i="1"/>
  <c r="J169" i="1"/>
  <c r="K169" i="1"/>
  <c r="M169" i="1"/>
  <c r="N169" i="1"/>
  <c r="O169" i="1"/>
  <c r="B170" i="1"/>
  <c r="C170" i="1"/>
  <c r="D170" i="1"/>
  <c r="E170" i="1"/>
  <c r="F170" i="1"/>
  <c r="G170" i="1"/>
  <c r="H170" i="1"/>
  <c r="I170" i="1"/>
  <c r="L170" i="1"/>
  <c r="J170" i="1"/>
  <c r="K170" i="1"/>
  <c r="M170" i="1"/>
  <c r="N170" i="1"/>
  <c r="O170" i="1"/>
  <c r="B171" i="1"/>
  <c r="C171" i="1"/>
  <c r="D171" i="1"/>
  <c r="E171" i="1"/>
  <c r="F171" i="1"/>
  <c r="G171" i="1"/>
  <c r="H171" i="1"/>
  <c r="I171" i="1"/>
  <c r="L171" i="1"/>
  <c r="J171" i="1"/>
  <c r="K171" i="1"/>
  <c r="M171" i="1"/>
  <c r="N171" i="1"/>
  <c r="O171" i="1"/>
  <c r="B172" i="1"/>
  <c r="C172" i="1"/>
  <c r="D172" i="1"/>
  <c r="E172" i="1"/>
  <c r="F172" i="1"/>
  <c r="G172" i="1"/>
  <c r="H172" i="1"/>
  <c r="I172" i="1"/>
  <c r="L172" i="1"/>
  <c r="J172" i="1"/>
  <c r="K172" i="1"/>
  <c r="M172" i="1"/>
  <c r="N172" i="1"/>
  <c r="O172" i="1"/>
  <c r="B173" i="1"/>
  <c r="C173" i="1"/>
  <c r="D173" i="1"/>
  <c r="E173" i="1"/>
  <c r="F173" i="1"/>
  <c r="G173" i="1"/>
  <c r="H173" i="1"/>
  <c r="I173" i="1"/>
  <c r="L173" i="1"/>
  <c r="J173" i="1"/>
  <c r="K173" i="1"/>
  <c r="M173" i="1"/>
  <c r="N173" i="1"/>
  <c r="O173" i="1"/>
  <c r="B174" i="1"/>
  <c r="C174" i="1"/>
  <c r="D174" i="1"/>
  <c r="E174" i="1"/>
  <c r="F174" i="1"/>
  <c r="G174" i="1"/>
  <c r="H174" i="1"/>
  <c r="I174" i="1"/>
  <c r="L174" i="1"/>
  <c r="J174" i="1"/>
  <c r="K174" i="1"/>
  <c r="M174" i="1"/>
  <c r="N174" i="1"/>
  <c r="O174" i="1"/>
  <c r="B175" i="1"/>
  <c r="C175" i="1"/>
  <c r="D175" i="1"/>
  <c r="E175" i="1"/>
  <c r="F175" i="1"/>
  <c r="G175" i="1"/>
  <c r="H175" i="1"/>
  <c r="I175" i="1"/>
  <c r="L175" i="1"/>
  <c r="J175" i="1"/>
  <c r="K175" i="1"/>
  <c r="M175" i="1"/>
  <c r="N175" i="1"/>
  <c r="O175" i="1"/>
  <c r="B176" i="1"/>
  <c r="C176" i="1"/>
  <c r="D176" i="1"/>
  <c r="E176" i="1"/>
  <c r="F176" i="1"/>
  <c r="G176" i="1"/>
  <c r="H176" i="1"/>
  <c r="I176" i="1"/>
  <c r="L176" i="1"/>
  <c r="J176" i="1"/>
  <c r="K176" i="1"/>
  <c r="M176" i="1"/>
  <c r="N176" i="1"/>
  <c r="O176" i="1"/>
  <c r="B177" i="1"/>
  <c r="C177" i="1"/>
  <c r="D177" i="1"/>
  <c r="E177" i="1"/>
  <c r="F177" i="1"/>
  <c r="G177" i="1"/>
  <c r="H177" i="1"/>
  <c r="I177" i="1"/>
  <c r="L177" i="1"/>
  <c r="J177" i="1"/>
  <c r="K177" i="1"/>
  <c r="M177" i="1"/>
  <c r="N177" i="1"/>
  <c r="O177" i="1"/>
  <c r="B178" i="1"/>
  <c r="C178" i="1"/>
  <c r="D178" i="1"/>
  <c r="E178" i="1"/>
  <c r="F178" i="1"/>
  <c r="G178" i="1"/>
  <c r="H178" i="1"/>
  <c r="I178" i="1"/>
  <c r="L178" i="1"/>
  <c r="J178" i="1"/>
  <c r="K178" i="1"/>
  <c r="M178" i="1"/>
  <c r="N178" i="1"/>
  <c r="O178" i="1"/>
  <c r="B179" i="1"/>
  <c r="C179" i="1"/>
  <c r="D179" i="1"/>
  <c r="E179" i="1"/>
  <c r="F179" i="1"/>
  <c r="G179" i="1"/>
  <c r="H179" i="1"/>
  <c r="I179" i="1"/>
  <c r="L179" i="1"/>
  <c r="J179" i="1"/>
  <c r="K179" i="1"/>
  <c r="M179" i="1"/>
  <c r="N179" i="1"/>
  <c r="O179" i="1"/>
  <c r="B180" i="1"/>
  <c r="C180" i="1"/>
  <c r="D180" i="1"/>
  <c r="E180" i="1"/>
  <c r="F180" i="1"/>
  <c r="G180" i="1"/>
  <c r="H180" i="1"/>
  <c r="I180" i="1"/>
  <c r="L180" i="1"/>
  <c r="J180" i="1"/>
  <c r="K180" i="1"/>
  <c r="M180" i="1"/>
  <c r="N180" i="1"/>
  <c r="O180" i="1"/>
  <c r="B181" i="1"/>
  <c r="C181" i="1"/>
  <c r="D181" i="1"/>
  <c r="E181" i="1"/>
  <c r="F181" i="1"/>
  <c r="G181" i="1"/>
  <c r="H181" i="1"/>
  <c r="I181" i="1"/>
  <c r="L181" i="1"/>
  <c r="J181" i="1"/>
  <c r="K181" i="1"/>
  <c r="M181" i="1"/>
  <c r="N181" i="1"/>
  <c r="O181" i="1"/>
  <c r="B182" i="1"/>
  <c r="C182" i="1"/>
  <c r="D182" i="1"/>
  <c r="E182" i="1"/>
  <c r="F182" i="1"/>
  <c r="G182" i="1"/>
  <c r="H182" i="1"/>
  <c r="I182" i="1"/>
  <c r="L182" i="1"/>
  <c r="J182" i="1"/>
  <c r="K182" i="1"/>
  <c r="M182" i="1"/>
  <c r="N182" i="1"/>
  <c r="O182" i="1"/>
  <c r="C216" i="1"/>
  <c r="D216" i="1"/>
  <c r="E216" i="1"/>
  <c r="F216" i="1"/>
  <c r="G216" i="1"/>
  <c r="H216" i="1"/>
  <c r="I216" i="1"/>
  <c r="J216" i="1"/>
  <c r="K216" i="1"/>
  <c r="B217" i="1"/>
  <c r="C217" i="1"/>
  <c r="D217" i="1"/>
  <c r="E217" i="1"/>
  <c r="F217" i="1"/>
  <c r="G217" i="1"/>
  <c r="H217" i="1"/>
  <c r="I217" i="1"/>
  <c r="J217" i="1"/>
  <c r="K217" i="1"/>
  <c r="L217" i="1"/>
  <c r="B218" i="1"/>
  <c r="C218" i="1"/>
  <c r="D218" i="1"/>
  <c r="E218" i="1"/>
  <c r="F218" i="1"/>
  <c r="G218" i="1"/>
  <c r="H218" i="1"/>
  <c r="I218" i="1"/>
  <c r="J218" i="1"/>
  <c r="K218" i="1"/>
  <c r="L218" i="1"/>
  <c r="B219" i="1"/>
  <c r="C219" i="1"/>
  <c r="D219" i="1"/>
  <c r="E219" i="1"/>
  <c r="F219" i="1"/>
  <c r="G219" i="1"/>
  <c r="H219" i="1"/>
  <c r="I219" i="1"/>
  <c r="J219" i="1"/>
  <c r="K219" i="1"/>
  <c r="L219" i="1"/>
  <c r="B220" i="1"/>
  <c r="C220" i="1"/>
  <c r="D220" i="1"/>
  <c r="E220" i="1"/>
  <c r="F220" i="1"/>
  <c r="G220" i="1"/>
  <c r="H220" i="1"/>
  <c r="I220" i="1"/>
  <c r="J220" i="1"/>
  <c r="K220" i="1"/>
  <c r="L220" i="1"/>
  <c r="B221" i="1"/>
  <c r="C221" i="1"/>
  <c r="D221" i="1"/>
  <c r="E221" i="1"/>
  <c r="F221" i="1"/>
  <c r="G221" i="1"/>
  <c r="H221" i="1"/>
  <c r="I221" i="1"/>
  <c r="J221" i="1"/>
  <c r="K221" i="1"/>
  <c r="L221" i="1"/>
  <c r="B222" i="1"/>
  <c r="C222" i="1"/>
  <c r="D222" i="1"/>
  <c r="E222" i="1"/>
  <c r="F222" i="1"/>
  <c r="G222" i="1"/>
  <c r="H222" i="1"/>
  <c r="I222" i="1"/>
  <c r="J222" i="1"/>
  <c r="K222" i="1"/>
  <c r="L222" i="1"/>
  <c r="B223" i="1"/>
  <c r="C223" i="1"/>
  <c r="D223" i="1"/>
  <c r="E223" i="1"/>
  <c r="F223" i="1"/>
  <c r="G223" i="1"/>
  <c r="H223" i="1"/>
  <c r="I223" i="1"/>
  <c r="J223" i="1"/>
  <c r="K223" i="1"/>
  <c r="L223" i="1"/>
  <c r="B224" i="1"/>
  <c r="C224" i="1"/>
  <c r="D224" i="1"/>
  <c r="E224" i="1"/>
  <c r="F224" i="1"/>
  <c r="G224" i="1"/>
  <c r="H224" i="1"/>
  <c r="I224" i="1"/>
  <c r="J224" i="1"/>
  <c r="K224" i="1"/>
  <c r="L224" i="1"/>
  <c r="B225" i="1"/>
  <c r="C225" i="1"/>
  <c r="D225" i="1"/>
  <c r="E225" i="1"/>
  <c r="F225" i="1"/>
  <c r="G225" i="1"/>
  <c r="H225" i="1"/>
  <c r="I225" i="1"/>
  <c r="J225" i="1"/>
  <c r="K225" i="1"/>
  <c r="L225" i="1"/>
  <c r="B226" i="1"/>
  <c r="C226" i="1"/>
  <c r="D226" i="1"/>
  <c r="E226" i="1"/>
  <c r="F226" i="1"/>
  <c r="G226" i="1"/>
  <c r="H226" i="1"/>
  <c r="I226" i="1"/>
  <c r="J226" i="1"/>
  <c r="K226" i="1"/>
  <c r="L226" i="1"/>
  <c r="B227" i="1"/>
  <c r="C227" i="1"/>
  <c r="D227" i="1"/>
  <c r="E227" i="1"/>
  <c r="F227" i="1"/>
  <c r="G227" i="1"/>
  <c r="H227" i="1"/>
  <c r="I227" i="1"/>
  <c r="J227" i="1"/>
  <c r="K227" i="1"/>
  <c r="L227" i="1"/>
  <c r="B228" i="1"/>
  <c r="C228" i="1"/>
  <c r="D228" i="1"/>
  <c r="E228" i="1"/>
  <c r="F228" i="1"/>
  <c r="G228" i="1"/>
  <c r="H228" i="1"/>
  <c r="I228" i="1"/>
  <c r="J228" i="1"/>
  <c r="K228" i="1"/>
  <c r="L228" i="1"/>
  <c r="B229" i="1"/>
  <c r="C229" i="1"/>
  <c r="D229" i="1"/>
  <c r="E229" i="1"/>
  <c r="F229" i="1"/>
  <c r="G229" i="1"/>
  <c r="H229" i="1"/>
  <c r="I229" i="1"/>
  <c r="J229" i="1"/>
  <c r="K229" i="1"/>
  <c r="L229" i="1"/>
  <c r="B230" i="1"/>
  <c r="C230" i="1"/>
  <c r="D230" i="1"/>
  <c r="E230" i="1"/>
  <c r="F230" i="1"/>
  <c r="G230" i="1"/>
  <c r="H230" i="1"/>
  <c r="I230" i="1"/>
  <c r="J230" i="1"/>
  <c r="K230" i="1"/>
  <c r="L230" i="1"/>
  <c r="B231" i="1"/>
  <c r="C231" i="1"/>
  <c r="D231" i="1"/>
  <c r="E231" i="1"/>
  <c r="F231" i="1"/>
  <c r="G231" i="1"/>
  <c r="H231" i="1"/>
  <c r="I231" i="1"/>
  <c r="J231" i="1"/>
  <c r="K231" i="1"/>
  <c r="L231" i="1"/>
  <c r="B232" i="1"/>
  <c r="C232" i="1"/>
  <c r="D232" i="1"/>
  <c r="E232" i="1"/>
  <c r="F232" i="1"/>
  <c r="G232" i="1"/>
  <c r="H232" i="1"/>
  <c r="I232" i="1"/>
  <c r="J232" i="1"/>
  <c r="K232" i="1"/>
  <c r="L232" i="1"/>
  <c r="B233" i="1"/>
  <c r="C233" i="1"/>
  <c r="D233" i="1"/>
  <c r="E233" i="1"/>
  <c r="F233" i="1"/>
  <c r="G233" i="1"/>
  <c r="H233" i="1"/>
  <c r="I233" i="1"/>
  <c r="J233" i="1"/>
  <c r="K233" i="1"/>
  <c r="L233" i="1"/>
  <c r="B234" i="1"/>
  <c r="C234" i="1"/>
  <c r="D234" i="1"/>
  <c r="E234" i="1"/>
  <c r="F234" i="1"/>
  <c r="G234" i="1"/>
  <c r="H234" i="1"/>
  <c r="I234" i="1"/>
  <c r="J234" i="1"/>
  <c r="K234" i="1"/>
  <c r="L234" i="1"/>
  <c r="B235" i="1"/>
  <c r="C235" i="1"/>
  <c r="D235" i="1"/>
  <c r="E235" i="1"/>
  <c r="F235" i="1"/>
  <c r="G235" i="1"/>
  <c r="H235" i="1"/>
  <c r="I235" i="1"/>
  <c r="J235" i="1"/>
  <c r="K235" i="1"/>
  <c r="L235" i="1"/>
  <c r="B236" i="1"/>
  <c r="C236" i="1"/>
  <c r="D236" i="1"/>
  <c r="E236" i="1"/>
  <c r="F236" i="1"/>
  <c r="G236" i="1"/>
  <c r="H236" i="1"/>
  <c r="I236" i="1"/>
  <c r="J236" i="1"/>
  <c r="K236" i="1"/>
  <c r="L236" i="1"/>
  <c r="B237" i="1"/>
  <c r="C237" i="1"/>
  <c r="D237" i="1"/>
  <c r="E237" i="1"/>
  <c r="F237" i="1"/>
  <c r="G237" i="1"/>
  <c r="H237" i="1"/>
  <c r="I237" i="1"/>
  <c r="J237" i="1"/>
  <c r="K237" i="1"/>
  <c r="L237" i="1"/>
  <c r="B238" i="1"/>
  <c r="C238" i="1"/>
  <c r="D238" i="1"/>
  <c r="E238" i="1"/>
  <c r="F238" i="1"/>
  <c r="G238" i="1"/>
  <c r="H238" i="1"/>
  <c r="I238" i="1"/>
  <c r="J238" i="1"/>
  <c r="K238" i="1"/>
  <c r="L238" i="1"/>
  <c r="B239" i="1"/>
  <c r="C239" i="1"/>
  <c r="D239" i="1"/>
  <c r="E239" i="1"/>
  <c r="F239" i="1"/>
  <c r="G239" i="1"/>
  <c r="H239" i="1"/>
  <c r="I239" i="1"/>
  <c r="J239" i="1"/>
  <c r="K239" i="1"/>
  <c r="L239" i="1"/>
  <c r="B240" i="1"/>
  <c r="C240" i="1"/>
  <c r="D240" i="1"/>
  <c r="E240" i="1"/>
  <c r="F240" i="1"/>
  <c r="G240" i="1"/>
  <c r="H240" i="1"/>
  <c r="I240" i="1"/>
  <c r="J240" i="1"/>
  <c r="K240" i="1"/>
  <c r="L240" i="1"/>
  <c r="B241" i="1"/>
  <c r="C241" i="1"/>
  <c r="D241" i="1"/>
  <c r="E241" i="1"/>
  <c r="F241" i="1"/>
  <c r="G241" i="1"/>
  <c r="H241" i="1"/>
  <c r="I241" i="1"/>
  <c r="J241" i="1"/>
  <c r="K241" i="1"/>
  <c r="L241" i="1"/>
  <c r="B242" i="1"/>
  <c r="C242" i="1"/>
  <c r="D242" i="1"/>
  <c r="E242" i="1"/>
  <c r="F242" i="1"/>
  <c r="G242" i="1"/>
  <c r="H242" i="1"/>
  <c r="I242" i="1"/>
  <c r="J242" i="1"/>
  <c r="K242" i="1"/>
  <c r="L242" i="1"/>
  <c r="B243" i="1"/>
  <c r="C243" i="1"/>
  <c r="D243" i="1"/>
  <c r="E243" i="1"/>
  <c r="F243" i="1"/>
  <c r="G243" i="1"/>
  <c r="H243" i="1"/>
  <c r="I243" i="1"/>
  <c r="J243" i="1"/>
  <c r="K243" i="1"/>
  <c r="L243" i="1"/>
  <c r="B244" i="1"/>
  <c r="C244" i="1"/>
  <c r="D244" i="1"/>
  <c r="E244" i="1"/>
  <c r="F244" i="1"/>
  <c r="G244" i="1"/>
  <c r="H244" i="1"/>
  <c r="I244" i="1"/>
  <c r="J244" i="1"/>
  <c r="K244" i="1"/>
  <c r="L244" i="1"/>
  <c r="B245" i="1"/>
  <c r="C245" i="1"/>
  <c r="D245" i="1"/>
  <c r="E245" i="1"/>
  <c r="F245" i="1"/>
  <c r="G245" i="1"/>
  <c r="H245" i="1"/>
  <c r="I245" i="1"/>
  <c r="J245" i="1"/>
  <c r="K245" i="1"/>
  <c r="L245" i="1"/>
  <c r="B246" i="1"/>
  <c r="C246" i="1"/>
  <c r="D246" i="1"/>
  <c r="E246" i="1"/>
  <c r="F246" i="1"/>
  <c r="G246" i="1"/>
  <c r="H246" i="1"/>
  <c r="I246" i="1"/>
  <c r="J246" i="1"/>
  <c r="K246" i="1"/>
  <c r="L246" i="1"/>
  <c r="B247" i="1"/>
  <c r="C247" i="1"/>
  <c r="D247" i="1"/>
  <c r="E247" i="1"/>
  <c r="F247" i="1"/>
  <c r="G247" i="1"/>
  <c r="H247" i="1"/>
  <c r="I247" i="1"/>
  <c r="J247" i="1"/>
  <c r="K247" i="1"/>
  <c r="L247" i="1"/>
  <c r="B248" i="1"/>
  <c r="C248" i="1"/>
  <c r="D248" i="1"/>
  <c r="E248" i="1"/>
  <c r="F248" i="1"/>
  <c r="G248" i="1"/>
  <c r="H248" i="1"/>
  <c r="I248" i="1"/>
  <c r="J248" i="1"/>
  <c r="K248" i="1"/>
  <c r="L248" i="1"/>
  <c r="B249" i="1"/>
  <c r="C249" i="1"/>
  <c r="D249" i="1"/>
  <c r="E249" i="1"/>
  <c r="F249" i="1"/>
  <c r="G249" i="1"/>
  <c r="H249" i="1"/>
  <c r="I249" i="1"/>
  <c r="J249" i="1"/>
  <c r="K249" i="1"/>
  <c r="L249" i="1"/>
  <c r="B250" i="1"/>
  <c r="C250" i="1"/>
  <c r="D250" i="1"/>
  <c r="E250" i="1"/>
  <c r="F250" i="1"/>
  <c r="G250" i="1"/>
  <c r="H250" i="1"/>
  <c r="I250" i="1"/>
  <c r="J250" i="1"/>
  <c r="K250" i="1"/>
  <c r="L250" i="1"/>
  <c r="B251" i="1"/>
  <c r="C251" i="1"/>
  <c r="D251" i="1"/>
  <c r="E251" i="1"/>
  <c r="F251" i="1"/>
  <c r="G251" i="1"/>
  <c r="H251" i="1"/>
  <c r="I251" i="1"/>
  <c r="J251" i="1"/>
  <c r="K251" i="1"/>
  <c r="L251" i="1"/>
  <c r="B252" i="1"/>
  <c r="C252" i="1"/>
  <c r="D252" i="1"/>
  <c r="E252" i="1"/>
  <c r="F252" i="1"/>
  <c r="G252" i="1"/>
  <c r="H252" i="1"/>
  <c r="I252" i="1"/>
  <c r="J252" i="1"/>
  <c r="K252" i="1"/>
  <c r="L252" i="1"/>
  <c r="B253" i="1"/>
  <c r="C253" i="1"/>
  <c r="D253" i="1"/>
  <c r="E253" i="1"/>
  <c r="F253" i="1"/>
  <c r="G253" i="1"/>
  <c r="H253" i="1"/>
  <c r="I253" i="1"/>
  <c r="J253" i="1"/>
  <c r="K253" i="1"/>
  <c r="L253" i="1"/>
  <c r="B254" i="1"/>
  <c r="C254" i="1"/>
  <c r="D254" i="1"/>
  <c r="E254" i="1"/>
  <c r="F254" i="1"/>
  <c r="G254" i="1"/>
  <c r="H254" i="1"/>
  <c r="I254" i="1"/>
  <c r="J254" i="1"/>
  <c r="K254" i="1"/>
  <c r="L254" i="1"/>
  <c r="B255" i="1"/>
  <c r="C255" i="1"/>
  <c r="D255" i="1"/>
  <c r="E255" i="1"/>
  <c r="F255" i="1"/>
  <c r="G255" i="1"/>
  <c r="H255" i="1"/>
  <c r="I255" i="1"/>
  <c r="J255" i="1"/>
  <c r="K255" i="1"/>
  <c r="L255" i="1"/>
  <c r="B256" i="1"/>
  <c r="C256" i="1"/>
  <c r="D256" i="1"/>
  <c r="E256" i="1"/>
  <c r="F256" i="1"/>
  <c r="G256" i="1"/>
  <c r="H256" i="1"/>
  <c r="I256" i="1"/>
  <c r="J256" i="1"/>
  <c r="K256" i="1"/>
  <c r="L256" i="1"/>
  <c r="B257" i="1"/>
  <c r="C257" i="1"/>
  <c r="D257" i="1"/>
  <c r="E257" i="1"/>
  <c r="F257" i="1"/>
  <c r="G257" i="1"/>
  <c r="H257" i="1"/>
  <c r="I257" i="1"/>
  <c r="J257" i="1"/>
  <c r="K257" i="1"/>
  <c r="L257" i="1"/>
  <c r="B258" i="1"/>
  <c r="C258" i="1"/>
  <c r="D258" i="1"/>
  <c r="E258" i="1"/>
  <c r="F258" i="1"/>
  <c r="G258" i="1"/>
  <c r="H258" i="1"/>
  <c r="I258" i="1"/>
  <c r="J258" i="1"/>
  <c r="K258" i="1"/>
  <c r="L258" i="1"/>
  <c r="B259" i="1"/>
  <c r="C259" i="1"/>
  <c r="D259" i="1"/>
  <c r="E259" i="1"/>
  <c r="F259" i="1"/>
  <c r="G259" i="1"/>
  <c r="H259" i="1"/>
  <c r="I259" i="1"/>
  <c r="J259" i="1"/>
  <c r="K259" i="1"/>
  <c r="L259" i="1"/>
  <c r="B260" i="1"/>
  <c r="C260" i="1"/>
  <c r="D260" i="1"/>
  <c r="E260" i="1"/>
  <c r="F260" i="1"/>
  <c r="G260" i="1"/>
  <c r="H260" i="1"/>
  <c r="I260" i="1"/>
  <c r="J260" i="1"/>
  <c r="K260" i="1"/>
  <c r="L260" i="1"/>
  <c r="B261" i="1"/>
  <c r="C261" i="1"/>
  <c r="D261" i="1"/>
  <c r="E261" i="1"/>
  <c r="F261" i="1"/>
  <c r="G261" i="1"/>
  <c r="H261" i="1"/>
  <c r="I261" i="1"/>
  <c r="J261" i="1"/>
  <c r="K261" i="1"/>
  <c r="L261" i="1"/>
  <c r="B262" i="1"/>
  <c r="C262" i="1"/>
  <c r="D262" i="1"/>
  <c r="E262" i="1"/>
  <c r="F262" i="1"/>
  <c r="G262" i="1"/>
  <c r="H262" i="1"/>
  <c r="I262" i="1"/>
  <c r="J262" i="1"/>
  <c r="K262" i="1"/>
  <c r="L262" i="1"/>
  <c r="B263" i="1"/>
  <c r="C263" i="1"/>
  <c r="D263" i="1"/>
  <c r="E263" i="1"/>
  <c r="F263" i="1"/>
  <c r="G263" i="1"/>
  <c r="H263" i="1"/>
  <c r="I263" i="1"/>
  <c r="J263" i="1"/>
  <c r="K263" i="1"/>
  <c r="L263" i="1"/>
  <c r="B264" i="1"/>
  <c r="C264" i="1"/>
  <c r="D264" i="1"/>
  <c r="E264" i="1"/>
  <c r="F264" i="1"/>
  <c r="G264" i="1"/>
  <c r="H264" i="1"/>
  <c r="I264" i="1"/>
  <c r="J264" i="1"/>
  <c r="K264" i="1"/>
  <c r="L264" i="1"/>
  <c r="B265" i="1"/>
  <c r="C265" i="1"/>
  <c r="D265" i="1"/>
  <c r="E265" i="1"/>
  <c r="F265" i="1"/>
  <c r="G265" i="1"/>
  <c r="H265" i="1"/>
  <c r="I265" i="1"/>
  <c r="J265" i="1"/>
  <c r="K265" i="1"/>
  <c r="L265" i="1"/>
  <c r="B266" i="1"/>
  <c r="C266" i="1"/>
  <c r="D266" i="1"/>
  <c r="E266" i="1"/>
  <c r="F266" i="1"/>
  <c r="G266" i="1"/>
  <c r="H266" i="1"/>
  <c r="I266" i="1"/>
  <c r="J266" i="1"/>
  <c r="K266" i="1"/>
  <c r="L266" i="1"/>
  <c r="B267" i="1"/>
  <c r="C267" i="1"/>
  <c r="D267" i="1"/>
  <c r="E267" i="1"/>
  <c r="F267" i="1"/>
  <c r="G267" i="1"/>
  <c r="H267" i="1"/>
  <c r="I267" i="1"/>
  <c r="J267" i="1"/>
  <c r="K267" i="1"/>
  <c r="L267" i="1"/>
  <c r="B268" i="1"/>
  <c r="C268" i="1"/>
  <c r="D268" i="1"/>
  <c r="E268" i="1"/>
  <c r="F268" i="1"/>
  <c r="G268" i="1"/>
  <c r="H268" i="1"/>
  <c r="I268" i="1"/>
  <c r="J268" i="1"/>
  <c r="K268" i="1"/>
  <c r="L268" i="1"/>
  <c r="B269" i="1"/>
  <c r="C269" i="1"/>
  <c r="D269" i="1"/>
  <c r="E269" i="1"/>
  <c r="F269" i="1"/>
  <c r="G269" i="1"/>
  <c r="H269" i="1"/>
  <c r="I269" i="1"/>
  <c r="J269" i="1"/>
  <c r="K269" i="1"/>
  <c r="L269" i="1"/>
  <c r="B270" i="1"/>
  <c r="C270" i="1"/>
  <c r="D270" i="1"/>
  <c r="E270" i="1"/>
  <c r="F270" i="1"/>
  <c r="G270" i="1"/>
  <c r="H270" i="1"/>
  <c r="I270" i="1"/>
  <c r="J270" i="1"/>
  <c r="K270" i="1"/>
  <c r="L270" i="1"/>
  <c r="B271" i="1"/>
  <c r="C271" i="1"/>
  <c r="D271" i="1"/>
  <c r="E271" i="1"/>
  <c r="F271" i="1"/>
  <c r="G271" i="1"/>
  <c r="H271" i="1"/>
  <c r="I271" i="1"/>
  <c r="J271" i="1"/>
  <c r="K271" i="1"/>
  <c r="L271" i="1"/>
  <c r="B272" i="1"/>
  <c r="C272" i="1"/>
  <c r="D272" i="1"/>
  <c r="E272" i="1"/>
  <c r="F272" i="1"/>
  <c r="G272" i="1"/>
  <c r="H272" i="1"/>
  <c r="I272" i="1"/>
  <c r="J272" i="1"/>
  <c r="K272" i="1"/>
  <c r="L272" i="1"/>
  <c r="B273" i="1"/>
  <c r="C273" i="1"/>
  <c r="D273" i="1"/>
  <c r="E273" i="1"/>
  <c r="F273" i="1"/>
  <c r="G273" i="1"/>
  <c r="H273" i="1"/>
  <c r="I273" i="1"/>
  <c r="J273" i="1"/>
  <c r="K273" i="1"/>
  <c r="L273" i="1"/>
  <c r="B274" i="1"/>
  <c r="C274" i="1"/>
  <c r="D274" i="1"/>
  <c r="E274" i="1"/>
  <c r="F274" i="1"/>
  <c r="G274" i="1"/>
  <c r="H274" i="1"/>
  <c r="I274" i="1"/>
  <c r="J274" i="1"/>
  <c r="K274" i="1"/>
  <c r="L274" i="1"/>
  <c r="B275" i="1"/>
  <c r="C275" i="1"/>
  <c r="D275" i="1"/>
  <c r="E275" i="1"/>
  <c r="F275" i="1"/>
  <c r="G275" i="1"/>
  <c r="H275" i="1"/>
  <c r="I275" i="1"/>
  <c r="J275" i="1"/>
  <c r="K275" i="1"/>
  <c r="L275" i="1"/>
  <c r="B276" i="1"/>
  <c r="C276" i="1"/>
  <c r="D276" i="1"/>
  <c r="E276" i="1"/>
  <c r="F276" i="1"/>
  <c r="G276" i="1"/>
  <c r="H276" i="1"/>
  <c r="I276" i="1"/>
  <c r="J276" i="1"/>
  <c r="K276" i="1"/>
  <c r="L276" i="1"/>
  <c r="B277" i="1"/>
  <c r="C277" i="1"/>
  <c r="D277" i="1"/>
  <c r="E277" i="1"/>
  <c r="F277" i="1"/>
  <c r="G277" i="1"/>
  <c r="H277" i="1"/>
  <c r="I277" i="1"/>
  <c r="J277" i="1"/>
  <c r="K277" i="1"/>
  <c r="L277" i="1"/>
  <c r="B278" i="1"/>
  <c r="C278" i="1"/>
  <c r="D278" i="1"/>
  <c r="E278" i="1"/>
  <c r="F278" i="1"/>
  <c r="G278" i="1"/>
  <c r="H278" i="1"/>
  <c r="I278" i="1"/>
  <c r="J278" i="1"/>
  <c r="K278" i="1"/>
  <c r="L278" i="1"/>
  <c r="B279" i="1"/>
  <c r="C279" i="1"/>
  <c r="D279" i="1"/>
  <c r="E279" i="1"/>
  <c r="F279" i="1"/>
  <c r="G279" i="1"/>
  <c r="H279" i="1"/>
  <c r="I279" i="1"/>
  <c r="J279" i="1"/>
  <c r="K279" i="1"/>
  <c r="L279" i="1"/>
  <c r="B280" i="1"/>
  <c r="C280" i="1"/>
  <c r="D280" i="1"/>
  <c r="E280" i="1"/>
  <c r="F280" i="1"/>
  <c r="G280" i="1"/>
  <c r="H280" i="1"/>
  <c r="I280" i="1"/>
  <c r="J280" i="1"/>
  <c r="K280" i="1"/>
  <c r="L280" i="1"/>
  <c r="B281" i="1"/>
  <c r="C281" i="1"/>
  <c r="D281" i="1"/>
  <c r="E281" i="1"/>
  <c r="F281" i="1"/>
  <c r="G281" i="1"/>
  <c r="H281" i="1"/>
  <c r="I281" i="1"/>
  <c r="J281" i="1"/>
  <c r="K281" i="1"/>
  <c r="L281" i="1"/>
  <c r="B282" i="1"/>
  <c r="C282" i="1"/>
  <c r="D282" i="1"/>
  <c r="E282" i="1"/>
  <c r="F282" i="1"/>
  <c r="G282" i="1"/>
  <c r="H282" i="1"/>
  <c r="I282" i="1"/>
  <c r="J282" i="1"/>
  <c r="K282" i="1"/>
  <c r="L282" i="1"/>
  <c r="B283" i="1"/>
  <c r="C283" i="1"/>
  <c r="D283" i="1"/>
  <c r="E283" i="1"/>
  <c r="F283" i="1"/>
  <c r="G283" i="1"/>
  <c r="H283" i="1"/>
  <c r="I283" i="1"/>
  <c r="J283" i="1"/>
  <c r="K283" i="1"/>
  <c r="L283" i="1"/>
  <c r="B284" i="1"/>
  <c r="C284" i="1"/>
  <c r="D284" i="1"/>
  <c r="E284" i="1"/>
  <c r="F284" i="1"/>
  <c r="G284" i="1"/>
  <c r="H284" i="1"/>
  <c r="I284" i="1"/>
  <c r="J284" i="1"/>
  <c r="K284" i="1"/>
  <c r="L284" i="1"/>
  <c r="B285" i="1"/>
  <c r="C285" i="1"/>
  <c r="D285" i="1"/>
  <c r="E285" i="1"/>
  <c r="F285" i="1"/>
  <c r="G285" i="1"/>
  <c r="H285" i="1"/>
  <c r="I285" i="1"/>
  <c r="J285" i="1"/>
  <c r="K285" i="1"/>
  <c r="L285" i="1"/>
  <c r="B286" i="1"/>
  <c r="C286" i="1"/>
  <c r="D286" i="1"/>
  <c r="E286" i="1"/>
  <c r="F286" i="1"/>
  <c r="G286" i="1"/>
  <c r="H286" i="1"/>
  <c r="I286" i="1"/>
  <c r="J286" i="1"/>
  <c r="K286" i="1"/>
  <c r="L286" i="1"/>
  <c r="B287" i="1"/>
  <c r="C287" i="1"/>
  <c r="D287" i="1"/>
  <c r="E287" i="1"/>
  <c r="F287" i="1"/>
  <c r="G287" i="1"/>
  <c r="H287" i="1"/>
  <c r="I287" i="1"/>
  <c r="J287" i="1"/>
  <c r="K287" i="1"/>
  <c r="L287" i="1"/>
  <c r="B288" i="1"/>
  <c r="C288" i="1"/>
  <c r="D288" i="1"/>
  <c r="E288" i="1"/>
  <c r="F288" i="1"/>
  <c r="G288" i="1"/>
  <c r="H288" i="1"/>
  <c r="I288" i="1"/>
  <c r="J288" i="1"/>
  <c r="K288" i="1"/>
  <c r="L288" i="1"/>
  <c r="B289" i="1"/>
  <c r="C289" i="1"/>
  <c r="D289" i="1"/>
  <c r="E289" i="1"/>
  <c r="F289" i="1"/>
  <c r="G289" i="1"/>
  <c r="H289" i="1"/>
  <c r="I289" i="1"/>
  <c r="J289" i="1"/>
  <c r="K289" i="1"/>
  <c r="L289" i="1"/>
  <c r="B290" i="1"/>
  <c r="C290" i="1"/>
  <c r="D290" i="1"/>
  <c r="E290" i="1"/>
  <c r="F290" i="1"/>
  <c r="G290" i="1"/>
  <c r="H290" i="1"/>
  <c r="I290" i="1"/>
  <c r="J290" i="1"/>
  <c r="K290" i="1"/>
  <c r="L290" i="1"/>
  <c r="B291" i="1"/>
  <c r="C291" i="1"/>
  <c r="D291" i="1"/>
  <c r="E291" i="1"/>
  <c r="F291" i="1"/>
  <c r="G291" i="1"/>
  <c r="H291" i="1"/>
  <c r="I291" i="1"/>
  <c r="J291" i="1"/>
  <c r="K291" i="1"/>
  <c r="L291" i="1"/>
  <c r="B292" i="1"/>
  <c r="C292" i="1"/>
  <c r="D292" i="1"/>
  <c r="E292" i="1"/>
  <c r="F292" i="1"/>
  <c r="G292" i="1"/>
  <c r="H292" i="1"/>
  <c r="I292" i="1"/>
  <c r="J292" i="1"/>
  <c r="K292" i="1"/>
  <c r="L292" i="1"/>
  <c r="B293" i="1"/>
  <c r="C293" i="1"/>
  <c r="D293" i="1"/>
  <c r="E293" i="1"/>
  <c r="F293" i="1"/>
  <c r="G293" i="1"/>
  <c r="H293" i="1"/>
  <c r="I293" i="1"/>
  <c r="J293" i="1"/>
  <c r="K293" i="1"/>
  <c r="L293" i="1"/>
  <c r="B294" i="1"/>
  <c r="C294" i="1"/>
  <c r="D294" i="1"/>
  <c r="E294" i="1"/>
  <c r="F294" i="1"/>
  <c r="G294" i="1"/>
  <c r="H294" i="1"/>
  <c r="I294" i="1"/>
  <c r="J294" i="1"/>
  <c r="K294" i="1"/>
  <c r="L294" i="1"/>
  <c r="B295" i="1"/>
  <c r="C295" i="1"/>
  <c r="D295" i="1"/>
  <c r="E295" i="1"/>
  <c r="F295" i="1"/>
  <c r="G295" i="1"/>
  <c r="H295" i="1"/>
  <c r="I295" i="1"/>
  <c r="J295" i="1"/>
  <c r="K295" i="1"/>
  <c r="L295" i="1"/>
  <c r="B296" i="1"/>
  <c r="C296" i="1"/>
  <c r="D296" i="1"/>
  <c r="E296" i="1"/>
  <c r="F296" i="1"/>
  <c r="G296" i="1"/>
  <c r="H296" i="1"/>
  <c r="I296" i="1"/>
  <c r="J296" i="1"/>
  <c r="K296" i="1"/>
  <c r="L296" i="1"/>
  <c r="B297" i="1"/>
  <c r="C297" i="1"/>
  <c r="D297" i="1"/>
  <c r="E297" i="1"/>
  <c r="F297" i="1"/>
  <c r="G297" i="1"/>
  <c r="H297" i="1"/>
  <c r="I297" i="1"/>
  <c r="J297" i="1"/>
  <c r="K297" i="1"/>
  <c r="L297" i="1"/>
  <c r="B298" i="1"/>
  <c r="C298" i="1"/>
  <c r="D298" i="1"/>
  <c r="E298" i="1"/>
  <c r="F298" i="1"/>
  <c r="G298" i="1"/>
  <c r="H298" i="1"/>
  <c r="I298" i="1"/>
  <c r="J298" i="1"/>
  <c r="K298" i="1"/>
  <c r="L298" i="1"/>
  <c r="B299" i="1"/>
  <c r="C299" i="1"/>
  <c r="D299" i="1"/>
  <c r="E299" i="1"/>
  <c r="F299" i="1"/>
  <c r="G299" i="1"/>
  <c r="H299" i="1"/>
  <c r="I299" i="1"/>
  <c r="J299" i="1"/>
  <c r="K299" i="1"/>
  <c r="L299" i="1"/>
  <c r="B300" i="1"/>
  <c r="C300" i="1"/>
  <c r="D300" i="1"/>
  <c r="E300" i="1"/>
  <c r="F300" i="1"/>
  <c r="G300" i="1"/>
  <c r="H300" i="1"/>
  <c r="I300" i="1"/>
  <c r="J300" i="1"/>
  <c r="K300" i="1"/>
  <c r="L300" i="1"/>
  <c r="B301" i="1"/>
  <c r="C301" i="1"/>
  <c r="D301" i="1"/>
  <c r="E301" i="1"/>
  <c r="F301" i="1"/>
  <c r="G301" i="1"/>
  <c r="H301" i="1"/>
  <c r="I301" i="1"/>
  <c r="J301" i="1"/>
  <c r="K301" i="1"/>
  <c r="L301" i="1"/>
  <c r="B302" i="1"/>
  <c r="C302" i="1"/>
  <c r="D302" i="1"/>
  <c r="E302" i="1"/>
  <c r="F302" i="1"/>
  <c r="G302" i="1"/>
  <c r="H302" i="1"/>
  <c r="I302" i="1"/>
  <c r="J302" i="1"/>
  <c r="K302" i="1"/>
  <c r="L302" i="1"/>
  <c r="B303" i="1"/>
  <c r="C303" i="1"/>
  <c r="D303" i="1"/>
  <c r="E303" i="1"/>
  <c r="F303" i="1"/>
  <c r="G303" i="1"/>
  <c r="H303" i="1"/>
  <c r="I303" i="1"/>
  <c r="J303" i="1"/>
  <c r="K303" i="1"/>
  <c r="L303" i="1"/>
  <c r="B304" i="1"/>
  <c r="C304" i="1"/>
  <c r="D304" i="1"/>
  <c r="E304" i="1"/>
  <c r="F304" i="1"/>
  <c r="G304" i="1"/>
  <c r="H304" i="1"/>
  <c r="I304" i="1"/>
  <c r="J304" i="1"/>
  <c r="K304" i="1"/>
  <c r="L304" i="1"/>
  <c r="B305" i="1"/>
  <c r="C305" i="1"/>
  <c r="D305" i="1"/>
  <c r="E305" i="1"/>
  <c r="F305" i="1"/>
  <c r="G305" i="1"/>
  <c r="H305" i="1"/>
  <c r="I305" i="1"/>
  <c r="J305" i="1"/>
  <c r="K305" i="1"/>
  <c r="L305" i="1"/>
  <c r="B306" i="1"/>
  <c r="C306" i="1"/>
  <c r="D306" i="1"/>
  <c r="E306" i="1"/>
  <c r="F306" i="1"/>
  <c r="G306" i="1"/>
  <c r="H306" i="1"/>
  <c r="I306" i="1"/>
  <c r="J306" i="1"/>
  <c r="K306" i="1"/>
  <c r="L306" i="1"/>
  <c r="B307" i="1"/>
  <c r="C307" i="1"/>
  <c r="D307" i="1"/>
  <c r="E307" i="1"/>
  <c r="F307" i="1"/>
  <c r="G307" i="1"/>
  <c r="H307" i="1"/>
  <c r="I307" i="1"/>
  <c r="J307" i="1"/>
  <c r="K307" i="1"/>
  <c r="L307" i="1"/>
  <c r="B308" i="1"/>
  <c r="C308" i="1"/>
  <c r="D308" i="1"/>
  <c r="E308" i="1"/>
  <c r="F308" i="1"/>
  <c r="G308" i="1"/>
  <c r="H308" i="1"/>
  <c r="I308" i="1"/>
  <c r="J308" i="1"/>
  <c r="K308" i="1"/>
  <c r="L308" i="1"/>
  <c r="B309" i="1"/>
  <c r="C309" i="1"/>
  <c r="D309" i="1"/>
  <c r="E309" i="1"/>
  <c r="F309" i="1"/>
  <c r="G309" i="1"/>
  <c r="H309" i="1"/>
  <c r="I309" i="1"/>
  <c r="J309" i="1"/>
  <c r="K309" i="1"/>
  <c r="L309" i="1"/>
  <c r="B310" i="1"/>
  <c r="C310" i="1"/>
  <c r="D310" i="1"/>
  <c r="E310" i="1"/>
  <c r="F310" i="1"/>
  <c r="G310" i="1"/>
  <c r="H310" i="1"/>
  <c r="I310" i="1"/>
  <c r="J310" i="1"/>
  <c r="K310" i="1"/>
  <c r="L310" i="1"/>
  <c r="B311" i="1"/>
  <c r="C311" i="1"/>
  <c r="D311" i="1"/>
  <c r="E311" i="1"/>
  <c r="F311" i="1"/>
  <c r="G311" i="1"/>
  <c r="H311" i="1"/>
  <c r="I311" i="1"/>
  <c r="J311" i="1"/>
  <c r="K311" i="1"/>
  <c r="L311" i="1"/>
  <c r="B312" i="1"/>
  <c r="C312" i="1"/>
  <c r="D312" i="1"/>
  <c r="E312" i="1"/>
  <c r="F312" i="1"/>
  <c r="G312" i="1"/>
  <c r="H312" i="1"/>
  <c r="I312" i="1"/>
  <c r="J312" i="1"/>
  <c r="K312" i="1"/>
  <c r="L312" i="1"/>
  <c r="B313" i="1"/>
  <c r="C313" i="1"/>
  <c r="D313" i="1"/>
  <c r="E313" i="1"/>
  <c r="F313" i="1"/>
  <c r="G313" i="1"/>
  <c r="H313" i="1"/>
  <c r="I313" i="1"/>
  <c r="J313" i="1"/>
  <c r="K313" i="1"/>
  <c r="L313" i="1"/>
  <c r="B314" i="1"/>
  <c r="C314" i="1"/>
  <c r="D314" i="1"/>
  <c r="E314" i="1"/>
  <c r="F314" i="1"/>
  <c r="G314" i="1"/>
  <c r="H314" i="1"/>
  <c r="I314" i="1"/>
  <c r="J314" i="1"/>
  <c r="K314" i="1"/>
  <c r="L314" i="1"/>
  <c r="B315" i="1"/>
  <c r="C315" i="1"/>
  <c r="D315" i="1"/>
  <c r="E315" i="1"/>
  <c r="F315" i="1"/>
  <c r="G315" i="1"/>
  <c r="H315" i="1"/>
  <c r="I315" i="1"/>
  <c r="J315" i="1"/>
  <c r="K315" i="1"/>
  <c r="L315" i="1"/>
  <c r="B316" i="1"/>
  <c r="C316" i="1"/>
  <c r="D316" i="1"/>
  <c r="E316" i="1"/>
  <c r="F316" i="1"/>
  <c r="G316" i="1"/>
  <c r="H316" i="1"/>
  <c r="I316" i="1"/>
  <c r="J316" i="1"/>
  <c r="K316" i="1"/>
  <c r="L316" i="1"/>
  <c r="B317" i="1"/>
  <c r="C317" i="1"/>
  <c r="D317" i="1"/>
  <c r="E317" i="1"/>
  <c r="F317" i="1"/>
  <c r="G317" i="1"/>
  <c r="H317" i="1"/>
  <c r="I317" i="1"/>
  <c r="J317" i="1"/>
  <c r="K317" i="1"/>
  <c r="L317" i="1"/>
  <c r="B318" i="1"/>
  <c r="C318" i="1"/>
  <c r="D318" i="1"/>
  <c r="E318" i="1"/>
  <c r="F318" i="1"/>
  <c r="G318" i="1"/>
  <c r="H318" i="1"/>
  <c r="I318" i="1"/>
  <c r="J318" i="1"/>
  <c r="K318" i="1"/>
  <c r="L318" i="1"/>
  <c r="B319" i="1"/>
  <c r="C319" i="1"/>
  <c r="D319" i="1"/>
  <c r="E319" i="1"/>
  <c r="F319" i="1"/>
  <c r="G319" i="1"/>
  <c r="H319" i="1"/>
  <c r="I319" i="1"/>
  <c r="J319" i="1"/>
  <c r="K319" i="1"/>
  <c r="L319" i="1"/>
  <c r="B320" i="1"/>
  <c r="C320" i="1"/>
  <c r="D320" i="1"/>
  <c r="E320" i="1"/>
  <c r="F320" i="1"/>
  <c r="G320" i="1"/>
  <c r="H320" i="1"/>
  <c r="I320" i="1"/>
  <c r="J320" i="1"/>
  <c r="K320" i="1"/>
  <c r="L320" i="1"/>
  <c r="B321" i="1"/>
  <c r="C321" i="1"/>
  <c r="D321" i="1"/>
  <c r="E321" i="1"/>
  <c r="F321" i="1"/>
  <c r="G321" i="1"/>
  <c r="H321" i="1"/>
  <c r="I321" i="1"/>
  <c r="J321" i="1"/>
  <c r="K321" i="1"/>
  <c r="L321" i="1"/>
  <c r="B322" i="1"/>
  <c r="C322" i="1"/>
  <c r="D322" i="1"/>
  <c r="E322" i="1"/>
  <c r="F322" i="1"/>
  <c r="G322" i="1"/>
  <c r="H322" i="1"/>
  <c r="I322" i="1"/>
  <c r="J322" i="1"/>
  <c r="K322" i="1"/>
  <c r="L322" i="1"/>
  <c r="B323" i="1"/>
  <c r="C323" i="1"/>
  <c r="D323" i="1"/>
  <c r="E323" i="1"/>
  <c r="F323" i="1"/>
  <c r="G323" i="1"/>
  <c r="H323" i="1"/>
  <c r="I323" i="1"/>
  <c r="J323" i="1"/>
  <c r="K323" i="1"/>
  <c r="L323" i="1"/>
  <c r="B324" i="1"/>
  <c r="C324" i="1"/>
  <c r="D324" i="1"/>
  <c r="E324" i="1"/>
  <c r="F324" i="1"/>
  <c r="G324" i="1"/>
  <c r="H324" i="1"/>
  <c r="I324" i="1"/>
  <c r="J324" i="1"/>
  <c r="K324" i="1"/>
  <c r="L324" i="1"/>
  <c r="B325" i="1"/>
  <c r="C325" i="1"/>
  <c r="D325" i="1"/>
  <c r="E325" i="1"/>
  <c r="F325" i="1"/>
  <c r="G325" i="1"/>
  <c r="H325" i="1"/>
  <c r="I325" i="1"/>
  <c r="J325" i="1"/>
  <c r="K325" i="1"/>
  <c r="L325" i="1"/>
  <c r="B326" i="1"/>
  <c r="C326" i="1"/>
  <c r="D326" i="1"/>
  <c r="E326" i="1"/>
  <c r="F326" i="1"/>
  <c r="G326" i="1"/>
  <c r="H326" i="1"/>
  <c r="I326" i="1"/>
  <c r="J326" i="1"/>
  <c r="K326" i="1"/>
  <c r="L326" i="1"/>
  <c r="B327" i="1"/>
  <c r="C327" i="1"/>
  <c r="D327" i="1"/>
  <c r="E327" i="1"/>
  <c r="F327" i="1"/>
  <c r="G327" i="1"/>
  <c r="H327" i="1"/>
  <c r="I327" i="1"/>
  <c r="J327" i="1"/>
  <c r="K327" i="1"/>
  <c r="L327" i="1"/>
  <c r="B328" i="1"/>
  <c r="C328" i="1"/>
  <c r="D328" i="1"/>
  <c r="E328" i="1"/>
  <c r="F328" i="1"/>
  <c r="G328" i="1"/>
  <c r="H328" i="1"/>
  <c r="I328" i="1"/>
  <c r="J328" i="1"/>
  <c r="K328" i="1"/>
  <c r="L328" i="1"/>
  <c r="B329" i="1"/>
  <c r="C329" i="1"/>
  <c r="D329" i="1"/>
  <c r="E329" i="1"/>
  <c r="F329" i="1"/>
  <c r="G329" i="1"/>
  <c r="H329" i="1"/>
  <c r="I329" i="1"/>
  <c r="J329" i="1"/>
  <c r="K329" i="1"/>
  <c r="L329" i="1"/>
  <c r="B330" i="1"/>
  <c r="C330" i="1"/>
  <c r="D330" i="1"/>
  <c r="E330" i="1"/>
  <c r="F330" i="1"/>
  <c r="G330" i="1"/>
  <c r="H330" i="1"/>
  <c r="I330" i="1"/>
  <c r="J330" i="1"/>
  <c r="K330" i="1"/>
  <c r="L330" i="1"/>
  <c r="B331" i="1"/>
  <c r="C331" i="1"/>
  <c r="D331" i="1"/>
  <c r="E331" i="1"/>
  <c r="F331" i="1"/>
  <c r="G331" i="1"/>
  <c r="H331" i="1"/>
  <c r="I331" i="1"/>
  <c r="J331" i="1"/>
  <c r="K331" i="1"/>
  <c r="L331" i="1"/>
  <c r="B332" i="1"/>
  <c r="C332" i="1"/>
  <c r="D332" i="1"/>
  <c r="E332" i="1"/>
  <c r="F332" i="1"/>
  <c r="G332" i="1"/>
  <c r="H332" i="1"/>
  <c r="I332" i="1"/>
  <c r="J332" i="1"/>
  <c r="K332" i="1"/>
  <c r="L332" i="1"/>
  <c r="B333" i="1"/>
  <c r="C333" i="1"/>
  <c r="D333" i="1"/>
  <c r="E333" i="1"/>
  <c r="F333" i="1"/>
  <c r="G333" i="1"/>
  <c r="H333" i="1"/>
  <c r="I333" i="1"/>
  <c r="J333" i="1"/>
  <c r="K333" i="1"/>
  <c r="L333" i="1"/>
  <c r="B334" i="1"/>
  <c r="C334" i="1"/>
  <c r="D334" i="1"/>
  <c r="E334" i="1"/>
  <c r="F334" i="1"/>
  <c r="G334" i="1"/>
  <c r="H334" i="1"/>
  <c r="I334" i="1"/>
  <c r="J334" i="1"/>
  <c r="K334" i="1"/>
  <c r="L334" i="1"/>
  <c r="B335" i="1"/>
  <c r="C335" i="1"/>
  <c r="D335" i="1"/>
  <c r="E335" i="1"/>
  <c r="F335" i="1"/>
  <c r="G335" i="1"/>
  <c r="H335" i="1"/>
  <c r="I335" i="1"/>
  <c r="J335" i="1"/>
  <c r="K335" i="1"/>
  <c r="L335" i="1"/>
  <c r="B336" i="1"/>
  <c r="C336" i="1"/>
  <c r="D336" i="1"/>
  <c r="E336" i="1"/>
  <c r="F336" i="1"/>
  <c r="G336" i="1"/>
  <c r="H336" i="1"/>
  <c r="I336" i="1"/>
  <c r="J336" i="1"/>
  <c r="K336" i="1"/>
  <c r="L336" i="1"/>
  <c r="B337" i="1"/>
  <c r="C337" i="1"/>
  <c r="D337" i="1"/>
  <c r="E337" i="1"/>
  <c r="F337" i="1"/>
  <c r="G337" i="1"/>
  <c r="H337" i="1"/>
  <c r="I337" i="1"/>
  <c r="J337" i="1"/>
  <c r="K337" i="1"/>
  <c r="L337" i="1"/>
  <c r="B338" i="1"/>
  <c r="C338" i="1"/>
  <c r="D338" i="1"/>
  <c r="E338" i="1"/>
  <c r="F338" i="1"/>
  <c r="G338" i="1"/>
  <c r="H338" i="1"/>
  <c r="I338" i="1"/>
  <c r="J338" i="1"/>
  <c r="K338" i="1"/>
  <c r="L338" i="1"/>
  <c r="B339" i="1"/>
  <c r="C339" i="1"/>
  <c r="D339" i="1"/>
  <c r="E339" i="1"/>
  <c r="F339" i="1"/>
  <c r="G339" i="1"/>
  <c r="H339" i="1"/>
  <c r="I339" i="1"/>
  <c r="J339" i="1"/>
  <c r="K339" i="1"/>
  <c r="L339" i="1"/>
  <c r="B340" i="1"/>
  <c r="C340" i="1"/>
  <c r="D340" i="1"/>
  <c r="E340" i="1"/>
  <c r="F340" i="1"/>
  <c r="G340" i="1"/>
  <c r="H340" i="1"/>
  <c r="I340" i="1"/>
  <c r="J340" i="1"/>
  <c r="K340" i="1"/>
  <c r="L340" i="1"/>
  <c r="B341" i="1"/>
  <c r="C341" i="1"/>
  <c r="D341" i="1"/>
  <c r="E341" i="1"/>
  <c r="F341" i="1"/>
  <c r="G341" i="1"/>
  <c r="H341" i="1"/>
  <c r="I341" i="1"/>
  <c r="J341" i="1"/>
  <c r="K341" i="1"/>
  <c r="L341" i="1"/>
  <c r="B342" i="1"/>
  <c r="C342" i="1"/>
  <c r="D342" i="1"/>
  <c r="E342" i="1"/>
  <c r="F342" i="1"/>
  <c r="G342" i="1"/>
  <c r="H342" i="1"/>
  <c r="I342" i="1"/>
  <c r="J342" i="1"/>
  <c r="K342" i="1"/>
  <c r="L342" i="1"/>
  <c r="B343" i="1"/>
  <c r="C343" i="1"/>
  <c r="D343" i="1"/>
  <c r="E343" i="1"/>
  <c r="F343" i="1"/>
  <c r="G343" i="1"/>
  <c r="H343" i="1"/>
  <c r="I343" i="1"/>
  <c r="J343" i="1"/>
  <c r="K343" i="1"/>
  <c r="L343" i="1"/>
  <c r="B344" i="1"/>
  <c r="C344" i="1"/>
  <c r="D344" i="1"/>
  <c r="E344" i="1"/>
  <c r="F344" i="1"/>
  <c r="G344" i="1"/>
  <c r="H344" i="1"/>
  <c r="I344" i="1"/>
  <c r="J344" i="1"/>
  <c r="K344" i="1"/>
  <c r="L344" i="1"/>
  <c r="B345" i="1"/>
  <c r="C345" i="1"/>
  <c r="D345" i="1"/>
  <c r="E345" i="1"/>
  <c r="F345" i="1"/>
  <c r="G345" i="1"/>
  <c r="H345" i="1"/>
  <c r="I345" i="1"/>
  <c r="J345" i="1"/>
  <c r="K345" i="1"/>
  <c r="L345" i="1"/>
  <c r="B346" i="1"/>
  <c r="C346" i="1"/>
  <c r="D346" i="1"/>
  <c r="E346" i="1"/>
  <c r="F346" i="1"/>
  <c r="G346" i="1"/>
  <c r="H346" i="1"/>
  <c r="I346" i="1"/>
  <c r="J346" i="1"/>
  <c r="K346" i="1"/>
  <c r="L346" i="1"/>
  <c r="B347" i="1"/>
  <c r="C347" i="1"/>
  <c r="D347" i="1"/>
  <c r="E347" i="1"/>
  <c r="F347" i="1"/>
  <c r="G347" i="1"/>
  <c r="H347" i="1"/>
  <c r="I347" i="1"/>
  <c r="J347" i="1"/>
  <c r="K347" i="1"/>
  <c r="L347" i="1"/>
  <c r="B348" i="1"/>
  <c r="C348" i="1"/>
  <c r="D348" i="1"/>
  <c r="E348" i="1"/>
  <c r="F348" i="1"/>
  <c r="G348" i="1"/>
  <c r="H348" i="1"/>
  <c r="I348" i="1"/>
  <c r="J348" i="1"/>
  <c r="K348" i="1"/>
  <c r="L348" i="1"/>
  <c r="B349" i="1"/>
  <c r="C349" i="1"/>
  <c r="D349" i="1"/>
  <c r="E349" i="1"/>
  <c r="F349" i="1"/>
  <c r="G349" i="1"/>
  <c r="H349" i="1"/>
  <c r="I349" i="1"/>
  <c r="J349" i="1"/>
  <c r="K349" i="1"/>
  <c r="L349" i="1"/>
  <c r="B350" i="1"/>
  <c r="C350" i="1"/>
  <c r="D350" i="1"/>
  <c r="E350" i="1"/>
  <c r="F350" i="1"/>
  <c r="G350" i="1"/>
  <c r="H350" i="1"/>
  <c r="I350" i="1"/>
  <c r="J350" i="1"/>
  <c r="K350" i="1"/>
  <c r="L350" i="1"/>
  <c r="B351" i="1"/>
  <c r="C351" i="1"/>
  <c r="D351" i="1"/>
  <c r="E351" i="1"/>
  <c r="F351" i="1"/>
  <c r="G351" i="1"/>
  <c r="H351" i="1"/>
  <c r="I351" i="1"/>
  <c r="J351" i="1"/>
  <c r="K351" i="1"/>
  <c r="L351" i="1"/>
  <c r="B352" i="1"/>
  <c r="C352" i="1"/>
  <c r="D352" i="1"/>
  <c r="E352" i="1"/>
  <c r="F352" i="1"/>
  <c r="G352" i="1"/>
  <c r="H352" i="1"/>
  <c r="I352" i="1"/>
  <c r="J352" i="1"/>
  <c r="K352" i="1"/>
  <c r="L352" i="1"/>
  <c r="B353" i="1"/>
  <c r="C353" i="1"/>
  <c r="D353" i="1"/>
  <c r="E353" i="1"/>
  <c r="F353" i="1"/>
  <c r="G353" i="1"/>
  <c r="H353" i="1"/>
  <c r="I353" i="1"/>
  <c r="J353" i="1"/>
  <c r="K353" i="1"/>
  <c r="L353" i="1"/>
  <c r="B354" i="1"/>
  <c r="C354" i="1"/>
  <c r="D354" i="1"/>
  <c r="E354" i="1"/>
  <c r="F354" i="1"/>
  <c r="G354" i="1"/>
  <c r="H354" i="1"/>
  <c r="I354" i="1"/>
  <c r="J354" i="1"/>
  <c r="K354" i="1"/>
  <c r="L354" i="1"/>
  <c r="B355" i="1"/>
  <c r="C355" i="1"/>
  <c r="D355" i="1"/>
  <c r="E355" i="1"/>
  <c r="F355" i="1"/>
  <c r="G355" i="1"/>
  <c r="H355" i="1"/>
  <c r="I355" i="1"/>
  <c r="J355" i="1"/>
  <c r="K355" i="1"/>
  <c r="L355" i="1"/>
  <c r="B356" i="1"/>
  <c r="C356" i="1"/>
  <c r="D356" i="1"/>
  <c r="E356" i="1"/>
  <c r="F356" i="1"/>
  <c r="G356" i="1"/>
  <c r="H356" i="1"/>
  <c r="I356" i="1"/>
  <c r="J356" i="1"/>
  <c r="K356" i="1"/>
  <c r="L356" i="1"/>
  <c r="B357" i="1"/>
  <c r="C357" i="1"/>
  <c r="D357" i="1"/>
  <c r="E357" i="1"/>
  <c r="F357" i="1"/>
  <c r="G357" i="1"/>
  <c r="H357" i="1"/>
  <c r="I357" i="1"/>
  <c r="J357" i="1"/>
  <c r="K357" i="1"/>
  <c r="L357" i="1"/>
  <c r="B358" i="1"/>
  <c r="C358" i="1"/>
  <c r="D358" i="1"/>
  <c r="E358" i="1"/>
  <c r="F358" i="1"/>
  <c r="G358" i="1"/>
  <c r="H358" i="1"/>
  <c r="I358" i="1"/>
  <c r="J358" i="1"/>
  <c r="K358" i="1"/>
  <c r="L358" i="1"/>
  <c r="B359" i="1"/>
  <c r="C359" i="1"/>
  <c r="D359" i="1"/>
  <c r="E359" i="1"/>
  <c r="F359" i="1"/>
  <c r="G359" i="1"/>
  <c r="H359" i="1"/>
  <c r="I359" i="1"/>
  <c r="J359" i="1"/>
  <c r="K359" i="1"/>
  <c r="L359" i="1"/>
  <c r="B360" i="1"/>
  <c r="C360" i="1"/>
  <c r="D360" i="1"/>
  <c r="E360" i="1"/>
  <c r="F360" i="1"/>
  <c r="G360" i="1"/>
  <c r="H360" i="1"/>
  <c r="I360" i="1"/>
  <c r="J360" i="1"/>
  <c r="K360" i="1"/>
  <c r="L360" i="1"/>
  <c r="B361" i="1"/>
  <c r="C361" i="1"/>
  <c r="D361" i="1"/>
  <c r="E361" i="1"/>
  <c r="F361" i="1"/>
  <c r="G361" i="1"/>
  <c r="H361" i="1"/>
  <c r="I361" i="1"/>
  <c r="J361" i="1"/>
  <c r="K361" i="1"/>
  <c r="L361" i="1"/>
  <c r="B362" i="1"/>
  <c r="C362" i="1"/>
  <c r="D362" i="1"/>
  <c r="E362" i="1"/>
  <c r="F362" i="1"/>
  <c r="G362" i="1"/>
  <c r="H362" i="1"/>
  <c r="I362" i="1"/>
  <c r="J362" i="1"/>
  <c r="K362" i="1"/>
  <c r="L362" i="1"/>
  <c r="B363" i="1"/>
  <c r="C363" i="1"/>
  <c r="D363" i="1"/>
  <c r="E363" i="1"/>
  <c r="F363" i="1"/>
  <c r="G363" i="1"/>
  <c r="H363" i="1"/>
  <c r="I363" i="1"/>
  <c r="J363" i="1"/>
  <c r="K363" i="1"/>
  <c r="L363" i="1"/>
  <c r="B364" i="1"/>
  <c r="C364" i="1"/>
  <c r="D364" i="1"/>
  <c r="E364" i="1"/>
  <c r="F364" i="1"/>
  <c r="G364" i="1"/>
  <c r="H364" i="1"/>
  <c r="I364" i="1"/>
  <c r="J364" i="1"/>
  <c r="K364" i="1"/>
  <c r="L364" i="1"/>
  <c r="B365" i="1"/>
  <c r="C365" i="1"/>
  <c r="D365" i="1"/>
  <c r="E365" i="1"/>
  <c r="F365" i="1"/>
  <c r="G365" i="1"/>
  <c r="H365" i="1"/>
  <c r="I365" i="1"/>
  <c r="J365" i="1"/>
  <c r="K365" i="1"/>
  <c r="L365" i="1"/>
  <c r="B366" i="1"/>
  <c r="C366" i="1"/>
  <c r="D366" i="1"/>
  <c r="E366" i="1"/>
  <c r="F366" i="1"/>
  <c r="G366" i="1"/>
  <c r="H366" i="1"/>
  <c r="I366" i="1"/>
  <c r="J366" i="1"/>
  <c r="K366" i="1"/>
  <c r="L366" i="1"/>
  <c r="B367" i="1"/>
  <c r="C367" i="1"/>
  <c r="D367" i="1"/>
  <c r="E367" i="1"/>
  <c r="F367" i="1"/>
  <c r="G367" i="1"/>
  <c r="H367" i="1"/>
  <c r="I367" i="1"/>
  <c r="J367" i="1"/>
  <c r="K367" i="1"/>
  <c r="L367" i="1"/>
  <c r="B368" i="1"/>
  <c r="C368" i="1"/>
  <c r="D368" i="1"/>
  <c r="E368" i="1"/>
  <c r="F368" i="1"/>
  <c r="G368" i="1"/>
  <c r="H368" i="1"/>
  <c r="I368" i="1"/>
  <c r="J368" i="1"/>
  <c r="K368" i="1"/>
  <c r="L368" i="1"/>
  <c r="B369" i="1"/>
  <c r="C369" i="1"/>
  <c r="D369" i="1"/>
  <c r="E369" i="1"/>
  <c r="F369" i="1"/>
  <c r="G369" i="1"/>
  <c r="H369" i="1"/>
  <c r="I369" i="1"/>
  <c r="J369" i="1"/>
  <c r="K369" i="1"/>
  <c r="L369" i="1"/>
  <c r="B370" i="1"/>
  <c r="C370" i="1"/>
  <c r="D370" i="1"/>
  <c r="E370" i="1"/>
  <c r="F370" i="1"/>
  <c r="G370" i="1"/>
  <c r="H370" i="1"/>
  <c r="I370" i="1"/>
  <c r="J370" i="1"/>
  <c r="K370" i="1"/>
  <c r="L370" i="1"/>
  <c r="B371" i="1"/>
  <c r="C371" i="1"/>
  <c r="D371" i="1"/>
  <c r="E371" i="1"/>
  <c r="F371" i="1"/>
  <c r="G371" i="1"/>
  <c r="H371" i="1"/>
  <c r="I371" i="1"/>
  <c r="J371" i="1"/>
  <c r="K371" i="1"/>
  <c r="L371" i="1"/>
  <c r="B372" i="1"/>
  <c r="C372" i="1"/>
  <c r="D372" i="1"/>
  <c r="E372" i="1"/>
  <c r="F372" i="1"/>
  <c r="G372" i="1"/>
  <c r="H372" i="1"/>
  <c r="I372" i="1"/>
  <c r="J372" i="1"/>
  <c r="K372" i="1"/>
  <c r="L372" i="1"/>
  <c r="B373" i="1"/>
  <c r="C373" i="1"/>
  <c r="D373" i="1"/>
  <c r="E373" i="1"/>
  <c r="F373" i="1"/>
  <c r="G373" i="1"/>
  <c r="H373" i="1"/>
  <c r="I373" i="1"/>
  <c r="J373" i="1"/>
  <c r="K373" i="1"/>
  <c r="L373" i="1"/>
  <c r="B374" i="1"/>
  <c r="C374" i="1"/>
  <c r="D374" i="1"/>
  <c r="E374" i="1"/>
  <c r="F374" i="1"/>
  <c r="G374" i="1"/>
  <c r="H374" i="1"/>
  <c r="I374" i="1"/>
  <c r="J374" i="1"/>
  <c r="K374" i="1"/>
  <c r="L374" i="1"/>
  <c r="B375" i="1"/>
  <c r="C375" i="1"/>
  <c r="D375" i="1"/>
  <c r="E375" i="1"/>
  <c r="F375" i="1"/>
  <c r="G375" i="1"/>
  <c r="H375" i="1"/>
  <c r="I375" i="1"/>
  <c r="J375" i="1"/>
  <c r="K375" i="1"/>
  <c r="L375" i="1"/>
  <c r="B376" i="1"/>
  <c r="C376" i="1"/>
  <c r="D376" i="1"/>
  <c r="E376" i="1"/>
  <c r="F376" i="1"/>
  <c r="G376" i="1"/>
  <c r="H376" i="1"/>
  <c r="I376" i="1"/>
  <c r="J376" i="1"/>
  <c r="K376" i="1"/>
  <c r="L376" i="1"/>
  <c r="B377" i="1"/>
  <c r="C377" i="1"/>
  <c r="D377" i="1"/>
  <c r="E377" i="1"/>
  <c r="F377" i="1"/>
  <c r="G377" i="1"/>
  <c r="H377" i="1"/>
  <c r="I377" i="1"/>
  <c r="J377" i="1"/>
  <c r="K377" i="1"/>
  <c r="L377" i="1"/>
  <c r="B378" i="1"/>
  <c r="C378" i="1"/>
  <c r="D378" i="1"/>
  <c r="E378" i="1"/>
  <c r="F378" i="1"/>
  <c r="G378" i="1"/>
  <c r="H378" i="1"/>
  <c r="I378" i="1"/>
  <c r="J378" i="1"/>
  <c r="K378" i="1"/>
  <c r="L378" i="1"/>
  <c r="B379" i="1"/>
  <c r="C379" i="1"/>
  <c r="D379" i="1"/>
  <c r="E379" i="1"/>
  <c r="F379" i="1"/>
  <c r="G379" i="1"/>
  <c r="H379" i="1"/>
  <c r="I379" i="1"/>
  <c r="J379" i="1"/>
  <c r="K379" i="1"/>
  <c r="L379" i="1"/>
  <c r="B380" i="1"/>
  <c r="C380" i="1"/>
  <c r="D380" i="1"/>
  <c r="E380" i="1"/>
  <c r="F380" i="1"/>
  <c r="G380" i="1"/>
  <c r="H380" i="1"/>
  <c r="I380" i="1"/>
  <c r="J380" i="1"/>
  <c r="K380" i="1"/>
  <c r="L380" i="1"/>
  <c r="B381" i="1"/>
  <c r="C381" i="1"/>
  <c r="D381" i="1"/>
  <c r="E381" i="1"/>
  <c r="F381" i="1"/>
  <c r="G381" i="1"/>
  <c r="H381" i="1"/>
  <c r="I381" i="1"/>
  <c r="J381" i="1"/>
  <c r="K381" i="1"/>
  <c r="L381" i="1"/>
  <c r="B382" i="1"/>
  <c r="C382" i="1"/>
  <c r="D382" i="1"/>
  <c r="E382" i="1"/>
  <c r="F382" i="1"/>
  <c r="G382" i="1"/>
  <c r="H382" i="1"/>
  <c r="I382" i="1"/>
  <c r="J382" i="1"/>
  <c r="K382" i="1"/>
  <c r="L382" i="1"/>
  <c r="B383" i="1"/>
  <c r="C383" i="1"/>
  <c r="D383" i="1"/>
  <c r="E383" i="1"/>
  <c r="F383" i="1"/>
  <c r="G383" i="1"/>
  <c r="H383" i="1"/>
  <c r="I383" i="1"/>
  <c r="J383" i="1"/>
  <c r="K383" i="1"/>
  <c r="L383" i="1"/>
  <c r="B384" i="1"/>
  <c r="C384" i="1"/>
  <c r="D384" i="1"/>
  <c r="E384" i="1"/>
  <c r="F384" i="1"/>
  <c r="G384" i="1"/>
  <c r="H384" i="1"/>
  <c r="I384" i="1"/>
  <c r="J384" i="1"/>
  <c r="K384" i="1"/>
  <c r="L384" i="1"/>
  <c r="B385" i="1"/>
  <c r="C385" i="1"/>
  <c r="D385" i="1"/>
  <c r="E385" i="1"/>
  <c r="F385" i="1"/>
  <c r="G385" i="1"/>
  <c r="H385" i="1"/>
  <c r="I385" i="1"/>
  <c r="J385" i="1"/>
  <c r="K385" i="1"/>
  <c r="L385" i="1"/>
  <c r="B386" i="1"/>
  <c r="C386" i="1"/>
  <c r="D386" i="1"/>
  <c r="E386" i="1"/>
  <c r="F386" i="1"/>
  <c r="G386" i="1"/>
  <c r="H386" i="1"/>
  <c r="I386" i="1"/>
  <c r="J386" i="1"/>
  <c r="K386" i="1"/>
  <c r="L386" i="1"/>
  <c r="B387" i="1"/>
  <c r="C387" i="1"/>
  <c r="D387" i="1"/>
  <c r="E387" i="1"/>
  <c r="F387" i="1"/>
  <c r="G387" i="1"/>
  <c r="H387" i="1"/>
  <c r="I387" i="1"/>
  <c r="J387" i="1"/>
  <c r="K387" i="1"/>
  <c r="L387" i="1"/>
  <c r="B388" i="1"/>
  <c r="C388" i="1"/>
  <c r="D388" i="1"/>
  <c r="E388" i="1"/>
  <c r="F388" i="1"/>
  <c r="G388" i="1"/>
  <c r="H388" i="1"/>
  <c r="I388" i="1"/>
  <c r="J388" i="1"/>
  <c r="K388" i="1"/>
  <c r="L388" i="1"/>
  <c r="B389" i="1"/>
  <c r="C389" i="1"/>
  <c r="D389" i="1"/>
  <c r="E389" i="1"/>
  <c r="F389" i="1"/>
  <c r="G389" i="1"/>
  <c r="H389" i="1"/>
  <c r="I389" i="1"/>
  <c r="J389" i="1"/>
  <c r="K389" i="1"/>
  <c r="L389" i="1"/>
  <c r="B390" i="1"/>
  <c r="C390" i="1"/>
  <c r="D390" i="1"/>
  <c r="E390" i="1"/>
  <c r="F390" i="1"/>
  <c r="G390" i="1"/>
  <c r="H390" i="1"/>
  <c r="I390" i="1"/>
  <c r="J390" i="1"/>
  <c r="K390" i="1"/>
  <c r="L390" i="1"/>
  <c r="B391" i="1"/>
  <c r="C391" i="1"/>
  <c r="D391" i="1"/>
  <c r="E391" i="1"/>
  <c r="F391" i="1"/>
  <c r="G391" i="1"/>
  <c r="H391" i="1"/>
  <c r="I391" i="1"/>
  <c r="J391" i="1"/>
  <c r="K391" i="1"/>
  <c r="L391" i="1"/>
  <c r="B392" i="1"/>
  <c r="C392" i="1"/>
  <c r="D392" i="1"/>
  <c r="E392" i="1"/>
  <c r="F392" i="1"/>
  <c r="G392" i="1"/>
  <c r="H392" i="1"/>
  <c r="I392" i="1"/>
  <c r="J392" i="1"/>
  <c r="K392" i="1"/>
  <c r="L392" i="1"/>
  <c r="B393" i="1"/>
  <c r="C393" i="1"/>
  <c r="D393" i="1"/>
  <c r="E393" i="1"/>
  <c r="F393" i="1"/>
  <c r="G393" i="1"/>
  <c r="H393" i="1"/>
  <c r="I393" i="1"/>
  <c r="J393" i="1"/>
  <c r="K393" i="1"/>
  <c r="L393" i="1"/>
  <c r="B394" i="1"/>
  <c r="C394" i="1"/>
  <c r="D394" i="1"/>
  <c r="E394" i="1"/>
  <c r="F394" i="1"/>
  <c r="G394" i="1"/>
  <c r="H394" i="1"/>
  <c r="I394" i="1"/>
  <c r="J394" i="1"/>
  <c r="K394" i="1"/>
  <c r="L394" i="1"/>
  <c r="B395" i="1"/>
  <c r="C395" i="1"/>
  <c r="D395" i="1"/>
  <c r="E395" i="1"/>
  <c r="F395" i="1"/>
  <c r="G395" i="1"/>
  <c r="H395" i="1"/>
  <c r="I395" i="1"/>
  <c r="J395" i="1"/>
  <c r="K395" i="1"/>
  <c r="L395" i="1"/>
  <c r="B396" i="1"/>
  <c r="C396" i="1"/>
  <c r="D396" i="1"/>
  <c r="E396" i="1"/>
  <c r="F396" i="1"/>
  <c r="G396" i="1"/>
  <c r="H396" i="1"/>
  <c r="I396" i="1"/>
  <c r="J396" i="1"/>
  <c r="K396" i="1"/>
  <c r="L396" i="1"/>
  <c r="B397" i="1"/>
  <c r="C397" i="1"/>
  <c r="D397" i="1"/>
  <c r="E397" i="1"/>
  <c r="F397" i="1"/>
  <c r="G397" i="1"/>
  <c r="H397" i="1"/>
  <c r="I397" i="1"/>
  <c r="J397" i="1"/>
  <c r="K397" i="1"/>
  <c r="L397" i="1"/>
  <c r="B398" i="1"/>
  <c r="C398" i="1"/>
  <c r="D398" i="1"/>
  <c r="E398" i="1"/>
  <c r="F398" i="1"/>
  <c r="G398" i="1"/>
  <c r="H398" i="1"/>
  <c r="I398" i="1"/>
  <c r="J398" i="1"/>
  <c r="K398" i="1"/>
  <c r="L398" i="1"/>
  <c r="B399" i="1"/>
  <c r="C399" i="1"/>
  <c r="D399" i="1"/>
  <c r="E399" i="1"/>
  <c r="F399" i="1"/>
  <c r="G399" i="1"/>
  <c r="H399" i="1"/>
  <c r="I399" i="1"/>
  <c r="J399" i="1"/>
  <c r="K399" i="1"/>
  <c r="L399" i="1"/>
  <c r="B400" i="1"/>
  <c r="C400" i="1"/>
  <c r="D400" i="1"/>
  <c r="E400" i="1"/>
  <c r="F400" i="1"/>
  <c r="G400" i="1"/>
  <c r="H400" i="1"/>
  <c r="I400" i="1"/>
  <c r="J400" i="1"/>
  <c r="K400" i="1"/>
  <c r="L400" i="1"/>
  <c r="B401" i="1"/>
  <c r="C401" i="1"/>
  <c r="D401" i="1"/>
  <c r="E401" i="1"/>
  <c r="F401" i="1"/>
  <c r="G401" i="1"/>
  <c r="H401" i="1"/>
  <c r="I401" i="1"/>
  <c r="J401" i="1"/>
  <c r="K401" i="1"/>
  <c r="L401" i="1"/>
  <c r="B402" i="1"/>
  <c r="C402" i="1"/>
  <c r="D402" i="1"/>
  <c r="E402" i="1"/>
  <c r="F402" i="1"/>
  <c r="G402" i="1"/>
  <c r="H402" i="1"/>
  <c r="I402" i="1"/>
  <c r="J402" i="1"/>
  <c r="K402" i="1"/>
  <c r="L402" i="1"/>
  <c r="B403" i="1"/>
  <c r="C403" i="1"/>
  <c r="D403" i="1"/>
  <c r="E403" i="1"/>
  <c r="F403" i="1"/>
  <c r="G403" i="1"/>
  <c r="H403" i="1"/>
  <c r="I403" i="1"/>
  <c r="J403" i="1"/>
  <c r="K403" i="1"/>
  <c r="L403" i="1"/>
  <c r="B404" i="1"/>
  <c r="C404" i="1"/>
  <c r="D404" i="1"/>
  <c r="E404" i="1"/>
  <c r="F404" i="1"/>
  <c r="G404" i="1"/>
  <c r="H404" i="1"/>
  <c r="I404" i="1"/>
  <c r="J404" i="1"/>
  <c r="K404" i="1"/>
  <c r="L404" i="1"/>
  <c r="B405" i="1"/>
  <c r="C405" i="1"/>
  <c r="D405" i="1"/>
  <c r="E405" i="1"/>
  <c r="F405" i="1"/>
  <c r="G405" i="1"/>
  <c r="H405" i="1"/>
  <c r="I405" i="1"/>
  <c r="J405" i="1"/>
  <c r="K405" i="1"/>
  <c r="L405" i="1"/>
  <c r="B406" i="1"/>
  <c r="C406" i="1"/>
  <c r="D406" i="1"/>
  <c r="E406" i="1"/>
  <c r="F406" i="1"/>
  <c r="G406" i="1"/>
  <c r="H406" i="1"/>
  <c r="I406" i="1"/>
  <c r="J406" i="1"/>
  <c r="K406" i="1"/>
  <c r="L406" i="1"/>
  <c r="B407" i="1"/>
  <c r="C407" i="1"/>
  <c r="D407" i="1"/>
  <c r="E407" i="1"/>
  <c r="F407" i="1"/>
  <c r="G407" i="1"/>
  <c r="H407" i="1"/>
  <c r="I407" i="1"/>
  <c r="J407" i="1"/>
  <c r="K407" i="1"/>
  <c r="L407" i="1"/>
  <c r="B408" i="1"/>
  <c r="C408" i="1"/>
  <c r="D408" i="1"/>
  <c r="E408" i="1"/>
  <c r="F408" i="1"/>
  <c r="G408" i="1"/>
  <c r="H408" i="1"/>
  <c r="I408" i="1"/>
  <c r="J408" i="1"/>
  <c r="K408" i="1"/>
  <c r="L408" i="1"/>
  <c r="B409" i="1"/>
  <c r="C409" i="1"/>
  <c r="D409" i="1"/>
  <c r="E409" i="1"/>
  <c r="F409" i="1"/>
  <c r="G409" i="1"/>
  <c r="H409" i="1"/>
  <c r="I409" i="1"/>
  <c r="J409" i="1"/>
  <c r="K409" i="1"/>
  <c r="L409" i="1"/>
  <c r="B410" i="1"/>
  <c r="C410" i="1"/>
  <c r="D410" i="1"/>
  <c r="E410" i="1"/>
  <c r="F410" i="1"/>
  <c r="G410" i="1"/>
  <c r="H410" i="1"/>
  <c r="I410" i="1"/>
  <c r="J410" i="1"/>
  <c r="K410" i="1"/>
  <c r="L410" i="1"/>
  <c r="B411" i="1"/>
  <c r="C411" i="1"/>
  <c r="D411" i="1"/>
  <c r="E411" i="1"/>
  <c r="F411" i="1"/>
  <c r="G411" i="1"/>
  <c r="H411" i="1"/>
  <c r="I411" i="1"/>
  <c r="J411" i="1"/>
  <c r="K411" i="1"/>
  <c r="L411" i="1"/>
  <c r="B412" i="1"/>
  <c r="C412" i="1"/>
  <c r="D412" i="1"/>
  <c r="E412" i="1"/>
  <c r="F412" i="1"/>
  <c r="G412" i="1"/>
  <c r="H412" i="1"/>
  <c r="I412" i="1"/>
  <c r="J412" i="1"/>
  <c r="K412" i="1"/>
  <c r="L412" i="1"/>
  <c r="B413" i="1"/>
  <c r="C413" i="1"/>
  <c r="D413" i="1"/>
  <c r="E413" i="1"/>
  <c r="F413" i="1"/>
  <c r="G413" i="1"/>
  <c r="H413" i="1"/>
  <c r="I413" i="1"/>
  <c r="J413" i="1"/>
  <c r="K413" i="1"/>
  <c r="L413" i="1"/>
  <c r="B414" i="1"/>
  <c r="C414" i="1"/>
  <c r="D414" i="1"/>
  <c r="E414" i="1"/>
  <c r="F414" i="1"/>
  <c r="G414" i="1"/>
  <c r="H414" i="1"/>
  <c r="I414" i="1"/>
  <c r="J414" i="1"/>
  <c r="K414" i="1"/>
  <c r="L414" i="1"/>
  <c r="B415" i="1"/>
  <c r="C415" i="1"/>
  <c r="D415" i="1"/>
  <c r="E415" i="1"/>
  <c r="F415" i="1"/>
  <c r="G415" i="1"/>
  <c r="H415" i="1"/>
  <c r="I415" i="1"/>
  <c r="J415" i="1"/>
  <c r="K415" i="1"/>
  <c r="L415" i="1"/>
  <c r="B416" i="1"/>
  <c r="C416" i="1"/>
  <c r="D416" i="1"/>
  <c r="E416" i="1"/>
  <c r="F416" i="1"/>
  <c r="G416" i="1"/>
  <c r="H416" i="1"/>
  <c r="I416" i="1"/>
  <c r="J416" i="1"/>
  <c r="K416" i="1"/>
  <c r="L416" i="1"/>
  <c r="B417" i="1"/>
  <c r="C417" i="1"/>
  <c r="D417" i="1"/>
  <c r="E417" i="1"/>
  <c r="F417" i="1"/>
  <c r="G417" i="1"/>
  <c r="H417" i="1"/>
  <c r="I417" i="1"/>
  <c r="J417" i="1"/>
  <c r="K417" i="1"/>
  <c r="L417" i="1"/>
  <c r="C437" i="1"/>
  <c r="D437" i="1"/>
  <c r="E437" i="1"/>
  <c r="F437" i="1"/>
  <c r="G437" i="1"/>
  <c r="H437" i="1"/>
  <c r="I437" i="1"/>
  <c r="J437" i="1"/>
  <c r="K437" i="1"/>
  <c r="L437" i="1"/>
  <c r="B438" i="1"/>
  <c r="C438" i="1"/>
  <c r="D438" i="1"/>
  <c r="E438" i="1"/>
  <c r="F438" i="1"/>
  <c r="G438" i="1"/>
  <c r="H438" i="1"/>
  <c r="I438" i="1"/>
  <c r="L438" i="1"/>
  <c r="J438" i="1"/>
  <c r="K438" i="1"/>
  <c r="B439" i="1"/>
  <c r="C439" i="1"/>
  <c r="D439" i="1"/>
  <c r="E439" i="1"/>
  <c r="F439" i="1"/>
  <c r="G439" i="1"/>
  <c r="H439" i="1"/>
  <c r="I439" i="1"/>
  <c r="L439" i="1"/>
  <c r="J439" i="1"/>
  <c r="K439" i="1"/>
  <c r="B440" i="1"/>
  <c r="C440" i="1"/>
  <c r="D440" i="1"/>
  <c r="E440" i="1"/>
  <c r="F440" i="1"/>
  <c r="G440" i="1"/>
  <c r="H440" i="1"/>
  <c r="I440" i="1"/>
  <c r="L440" i="1"/>
  <c r="J440" i="1"/>
  <c r="K440" i="1"/>
  <c r="B441" i="1"/>
  <c r="C441" i="1"/>
  <c r="D441" i="1"/>
  <c r="E441" i="1"/>
  <c r="F441" i="1"/>
  <c r="G441" i="1"/>
  <c r="H441" i="1"/>
  <c r="I441" i="1"/>
  <c r="L441" i="1"/>
  <c r="J441" i="1"/>
  <c r="K441" i="1"/>
  <c r="B442" i="1"/>
  <c r="C442" i="1"/>
  <c r="D442" i="1"/>
  <c r="E442" i="1"/>
  <c r="F442" i="1"/>
  <c r="G442" i="1"/>
  <c r="H442" i="1"/>
  <c r="I442" i="1"/>
  <c r="L442" i="1"/>
  <c r="J442" i="1"/>
  <c r="K442" i="1"/>
  <c r="B443" i="1"/>
  <c r="C443" i="1"/>
  <c r="D443" i="1"/>
  <c r="E443" i="1"/>
  <c r="F443" i="1"/>
  <c r="G443" i="1"/>
  <c r="H443" i="1"/>
  <c r="I443" i="1"/>
  <c r="L443" i="1"/>
  <c r="J443" i="1"/>
  <c r="K443" i="1"/>
  <c r="B444" i="1"/>
  <c r="C444" i="1"/>
  <c r="D444" i="1"/>
  <c r="E444" i="1"/>
  <c r="F444" i="1"/>
  <c r="G444" i="1"/>
  <c r="H444" i="1"/>
  <c r="I444" i="1"/>
  <c r="L444" i="1"/>
  <c r="J444" i="1"/>
  <c r="K444" i="1"/>
  <c r="B445" i="1"/>
  <c r="C445" i="1"/>
  <c r="D445" i="1"/>
  <c r="E445" i="1"/>
  <c r="F445" i="1"/>
  <c r="G445" i="1"/>
  <c r="H445" i="1"/>
  <c r="I445" i="1"/>
  <c r="L445" i="1"/>
  <c r="J445" i="1"/>
  <c r="K445" i="1"/>
  <c r="B446" i="1"/>
  <c r="C446" i="1"/>
  <c r="D446" i="1"/>
  <c r="E446" i="1"/>
  <c r="F446" i="1"/>
  <c r="G446" i="1"/>
  <c r="H446" i="1"/>
  <c r="I446" i="1"/>
  <c r="L446" i="1"/>
  <c r="J446" i="1"/>
  <c r="K446" i="1"/>
  <c r="B447" i="1"/>
  <c r="C447" i="1"/>
  <c r="D447" i="1"/>
  <c r="E447" i="1"/>
  <c r="F447" i="1"/>
  <c r="G447" i="1"/>
  <c r="H447" i="1"/>
  <c r="I447" i="1"/>
  <c r="L447" i="1"/>
  <c r="J447" i="1"/>
  <c r="K447" i="1"/>
  <c r="B448" i="1"/>
  <c r="C448" i="1"/>
  <c r="D448" i="1"/>
  <c r="E448" i="1"/>
  <c r="F448" i="1"/>
  <c r="G448" i="1"/>
  <c r="H448" i="1"/>
  <c r="I448" i="1"/>
  <c r="L448" i="1"/>
  <c r="J448" i="1"/>
  <c r="K448" i="1"/>
  <c r="B449" i="1"/>
  <c r="C449" i="1"/>
  <c r="D449" i="1"/>
  <c r="E449" i="1"/>
  <c r="F449" i="1"/>
  <c r="G449" i="1"/>
  <c r="H449" i="1"/>
  <c r="I449" i="1"/>
  <c r="L449" i="1"/>
  <c r="J449" i="1"/>
  <c r="K449" i="1"/>
  <c r="B450" i="1"/>
  <c r="C450" i="1"/>
  <c r="D450" i="1"/>
  <c r="E450" i="1"/>
  <c r="F450" i="1"/>
  <c r="G450" i="1"/>
  <c r="H450" i="1"/>
  <c r="I450" i="1"/>
  <c r="L450" i="1"/>
  <c r="J450" i="1"/>
  <c r="K450" i="1"/>
  <c r="B451" i="1"/>
  <c r="C451" i="1"/>
  <c r="D451" i="1"/>
  <c r="E451" i="1"/>
  <c r="F451" i="1"/>
  <c r="G451" i="1"/>
  <c r="H451" i="1"/>
  <c r="I451" i="1"/>
  <c r="L451" i="1"/>
  <c r="J451" i="1"/>
  <c r="K451" i="1"/>
  <c r="B452" i="1"/>
  <c r="C452" i="1"/>
  <c r="D452" i="1"/>
  <c r="E452" i="1"/>
  <c r="F452" i="1"/>
  <c r="G452" i="1"/>
  <c r="H452" i="1"/>
  <c r="I452" i="1"/>
  <c r="L452" i="1"/>
  <c r="J452" i="1"/>
  <c r="K452" i="1"/>
  <c r="B453" i="1"/>
  <c r="C453" i="1"/>
  <c r="D453" i="1"/>
  <c r="E453" i="1"/>
  <c r="F453" i="1"/>
  <c r="G453" i="1"/>
  <c r="H453" i="1"/>
  <c r="I453" i="1"/>
  <c r="L453" i="1"/>
  <c r="J453" i="1"/>
  <c r="K453" i="1"/>
  <c r="B454" i="1"/>
  <c r="C454" i="1"/>
  <c r="D454" i="1"/>
  <c r="E454" i="1"/>
  <c r="F454" i="1"/>
  <c r="G454" i="1"/>
  <c r="H454" i="1"/>
  <c r="I454" i="1"/>
  <c r="L454" i="1"/>
  <c r="J454" i="1"/>
  <c r="K454" i="1"/>
  <c r="B455" i="1"/>
  <c r="C455" i="1"/>
  <c r="D455" i="1"/>
  <c r="E455" i="1"/>
  <c r="F455" i="1"/>
  <c r="G455" i="1"/>
  <c r="H455" i="1"/>
  <c r="I455" i="1"/>
  <c r="L455" i="1"/>
  <c r="J455" i="1"/>
  <c r="K455" i="1"/>
  <c r="B456" i="1"/>
  <c r="C456" i="1"/>
  <c r="D456" i="1"/>
  <c r="E456" i="1"/>
  <c r="F456" i="1"/>
  <c r="G456" i="1"/>
  <c r="H456" i="1"/>
  <c r="I456" i="1"/>
  <c r="L456" i="1"/>
  <c r="J456" i="1"/>
  <c r="K456" i="1"/>
  <c r="B457" i="1"/>
  <c r="C457" i="1"/>
  <c r="D457" i="1"/>
  <c r="E457" i="1"/>
  <c r="F457" i="1"/>
  <c r="G457" i="1"/>
  <c r="H457" i="1"/>
  <c r="I457" i="1"/>
  <c r="L457" i="1"/>
  <c r="J457" i="1"/>
  <c r="K457" i="1"/>
  <c r="B458" i="1"/>
  <c r="C458" i="1"/>
  <c r="D458" i="1"/>
  <c r="E458" i="1"/>
  <c r="F458" i="1"/>
  <c r="G458" i="1"/>
  <c r="H458" i="1"/>
  <c r="I458" i="1"/>
  <c r="L458" i="1"/>
  <c r="J458" i="1"/>
  <c r="K458" i="1"/>
  <c r="B459" i="1"/>
  <c r="C459" i="1"/>
  <c r="D459" i="1"/>
  <c r="E459" i="1"/>
  <c r="F459" i="1"/>
  <c r="G459" i="1"/>
  <c r="H459" i="1"/>
  <c r="I459" i="1"/>
  <c r="L459" i="1"/>
  <c r="J459" i="1"/>
  <c r="K459" i="1"/>
  <c r="B460" i="1"/>
  <c r="C460" i="1"/>
  <c r="D460" i="1"/>
  <c r="E460" i="1"/>
  <c r="F460" i="1"/>
  <c r="G460" i="1"/>
  <c r="H460" i="1"/>
  <c r="I460" i="1"/>
  <c r="L460" i="1"/>
  <c r="J460" i="1"/>
  <c r="K460" i="1"/>
  <c r="B461" i="1"/>
  <c r="C461" i="1"/>
  <c r="D461" i="1"/>
  <c r="E461" i="1"/>
  <c r="F461" i="1"/>
  <c r="G461" i="1"/>
  <c r="H461" i="1"/>
  <c r="I461" i="1"/>
  <c r="L461" i="1"/>
  <c r="J461" i="1"/>
  <c r="K461" i="1"/>
  <c r="B462" i="1"/>
  <c r="C462" i="1"/>
  <c r="D462" i="1"/>
  <c r="E462" i="1"/>
  <c r="F462" i="1"/>
  <c r="G462" i="1"/>
  <c r="H462" i="1"/>
  <c r="I462" i="1"/>
  <c r="L462" i="1"/>
  <c r="J462" i="1"/>
  <c r="K462" i="1"/>
  <c r="B463" i="1"/>
  <c r="C463" i="1"/>
  <c r="D463" i="1"/>
  <c r="E463" i="1"/>
  <c r="F463" i="1"/>
  <c r="G463" i="1"/>
  <c r="H463" i="1"/>
  <c r="I463" i="1"/>
  <c r="L463" i="1"/>
  <c r="J463" i="1"/>
  <c r="K463" i="1"/>
  <c r="B464" i="1"/>
  <c r="C464" i="1"/>
  <c r="D464" i="1"/>
  <c r="E464" i="1"/>
  <c r="F464" i="1"/>
  <c r="G464" i="1"/>
  <c r="H464" i="1"/>
  <c r="I464" i="1"/>
  <c r="L464" i="1"/>
  <c r="J464" i="1"/>
  <c r="K464" i="1"/>
  <c r="B465" i="1"/>
  <c r="C465" i="1"/>
  <c r="D465" i="1"/>
  <c r="E465" i="1"/>
  <c r="F465" i="1"/>
  <c r="G465" i="1"/>
  <c r="H465" i="1"/>
  <c r="I465" i="1"/>
  <c r="L465" i="1"/>
  <c r="J465" i="1"/>
  <c r="K465" i="1"/>
  <c r="B466" i="1"/>
  <c r="C466" i="1"/>
  <c r="D466" i="1"/>
  <c r="E466" i="1"/>
  <c r="F466" i="1"/>
  <c r="G466" i="1"/>
  <c r="H466" i="1"/>
  <c r="I466" i="1"/>
  <c r="L466" i="1"/>
  <c r="J466" i="1"/>
  <c r="K466" i="1"/>
  <c r="B467" i="1"/>
  <c r="C467" i="1"/>
  <c r="D467" i="1"/>
  <c r="E467" i="1"/>
  <c r="F467" i="1"/>
  <c r="G467" i="1"/>
  <c r="H467" i="1"/>
  <c r="I467" i="1"/>
  <c r="L467" i="1"/>
  <c r="J467" i="1"/>
  <c r="K467" i="1"/>
  <c r="B468" i="1"/>
  <c r="C468" i="1"/>
  <c r="D468" i="1"/>
  <c r="E468" i="1"/>
  <c r="F468" i="1"/>
  <c r="G468" i="1"/>
  <c r="H468" i="1"/>
  <c r="I468" i="1"/>
  <c r="L468" i="1"/>
  <c r="J468" i="1"/>
  <c r="K468" i="1"/>
  <c r="B469" i="1"/>
  <c r="C469" i="1"/>
  <c r="D469" i="1"/>
  <c r="E469" i="1"/>
  <c r="F469" i="1"/>
  <c r="G469" i="1"/>
  <c r="H469" i="1"/>
  <c r="I469" i="1"/>
  <c r="L469" i="1"/>
  <c r="J469" i="1"/>
  <c r="K469" i="1"/>
  <c r="B470" i="1"/>
  <c r="C470" i="1"/>
  <c r="D470" i="1"/>
  <c r="E470" i="1"/>
  <c r="F470" i="1"/>
  <c r="G470" i="1"/>
  <c r="H470" i="1"/>
  <c r="I470" i="1"/>
  <c r="L470" i="1"/>
  <c r="J470" i="1"/>
  <c r="K470" i="1"/>
  <c r="B471" i="1"/>
  <c r="C471" i="1"/>
  <c r="D471" i="1"/>
  <c r="E471" i="1"/>
  <c r="F471" i="1"/>
  <c r="G471" i="1"/>
  <c r="H471" i="1"/>
  <c r="I471" i="1"/>
  <c r="L471" i="1"/>
  <c r="J471" i="1"/>
  <c r="K471" i="1"/>
  <c r="B472" i="1"/>
  <c r="C472" i="1"/>
  <c r="D472" i="1"/>
  <c r="E472" i="1"/>
  <c r="F472" i="1"/>
  <c r="G472" i="1"/>
  <c r="H472" i="1"/>
  <c r="I472" i="1"/>
  <c r="L472" i="1"/>
  <c r="J472" i="1"/>
  <c r="K472" i="1"/>
  <c r="B473" i="1"/>
  <c r="C473" i="1"/>
  <c r="D473" i="1"/>
  <c r="E473" i="1"/>
  <c r="F473" i="1"/>
  <c r="G473" i="1"/>
  <c r="H473" i="1"/>
  <c r="I473" i="1"/>
  <c r="L473" i="1"/>
  <c r="J473" i="1"/>
  <c r="K473" i="1"/>
  <c r="B474" i="1"/>
  <c r="C474" i="1"/>
  <c r="D474" i="1"/>
  <c r="E474" i="1"/>
  <c r="F474" i="1"/>
  <c r="G474" i="1"/>
  <c r="H474" i="1"/>
  <c r="I474" i="1"/>
  <c r="L474" i="1"/>
  <c r="J474" i="1"/>
  <c r="K474" i="1"/>
  <c r="B475" i="1"/>
  <c r="C475" i="1"/>
  <c r="D475" i="1"/>
  <c r="E475" i="1"/>
  <c r="F475" i="1"/>
  <c r="G475" i="1"/>
  <c r="H475" i="1"/>
  <c r="I475" i="1"/>
  <c r="L475" i="1"/>
  <c r="J475" i="1"/>
  <c r="K475" i="1"/>
  <c r="B476" i="1"/>
  <c r="C476" i="1"/>
  <c r="D476" i="1"/>
  <c r="E476" i="1"/>
  <c r="F476" i="1"/>
  <c r="G476" i="1"/>
  <c r="H476" i="1"/>
  <c r="I476" i="1"/>
  <c r="L476" i="1"/>
  <c r="J476" i="1"/>
  <c r="K476" i="1"/>
  <c r="B477" i="1"/>
  <c r="C477" i="1"/>
  <c r="D477" i="1"/>
  <c r="E477" i="1"/>
  <c r="F477" i="1"/>
  <c r="G477" i="1"/>
  <c r="H477" i="1"/>
  <c r="I477" i="1"/>
  <c r="L477" i="1"/>
  <c r="J477" i="1"/>
  <c r="K477" i="1"/>
  <c r="B478" i="1"/>
  <c r="C478" i="1"/>
  <c r="D478" i="1"/>
  <c r="E478" i="1"/>
  <c r="F478" i="1"/>
  <c r="G478" i="1"/>
  <c r="H478" i="1"/>
  <c r="I478" i="1"/>
  <c r="L478" i="1"/>
  <c r="J478" i="1"/>
  <c r="K478" i="1"/>
  <c r="B479" i="1"/>
  <c r="C479" i="1"/>
  <c r="D479" i="1"/>
  <c r="E479" i="1"/>
  <c r="F479" i="1"/>
  <c r="G479" i="1"/>
  <c r="H479" i="1"/>
  <c r="I479" i="1"/>
  <c r="L479" i="1"/>
  <c r="J479" i="1"/>
  <c r="K479" i="1"/>
  <c r="B480" i="1"/>
  <c r="C480" i="1"/>
  <c r="D480" i="1"/>
  <c r="E480" i="1"/>
  <c r="F480" i="1"/>
  <c r="G480" i="1"/>
  <c r="H480" i="1"/>
  <c r="I480" i="1"/>
  <c r="L480" i="1"/>
  <c r="J480" i="1"/>
  <c r="K480" i="1"/>
  <c r="B481" i="1"/>
  <c r="C481" i="1"/>
  <c r="D481" i="1"/>
  <c r="E481" i="1"/>
  <c r="F481" i="1"/>
  <c r="G481" i="1"/>
  <c r="H481" i="1"/>
  <c r="I481" i="1"/>
  <c r="L481" i="1"/>
  <c r="J481" i="1"/>
  <c r="K481" i="1"/>
  <c r="B482" i="1"/>
  <c r="C482" i="1"/>
  <c r="D482" i="1"/>
  <c r="E482" i="1"/>
  <c r="F482" i="1"/>
  <c r="G482" i="1"/>
  <c r="H482" i="1"/>
  <c r="I482" i="1"/>
  <c r="L482" i="1"/>
  <c r="J482" i="1"/>
  <c r="K482" i="1"/>
  <c r="B483" i="1"/>
  <c r="C483" i="1"/>
  <c r="D483" i="1"/>
  <c r="E483" i="1"/>
  <c r="F483" i="1"/>
  <c r="G483" i="1"/>
  <c r="H483" i="1"/>
  <c r="I483" i="1"/>
  <c r="L483" i="1"/>
  <c r="J483" i="1"/>
  <c r="K483" i="1"/>
  <c r="B484" i="1"/>
  <c r="C484" i="1"/>
  <c r="D484" i="1"/>
  <c r="E484" i="1"/>
  <c r="F484" i="1"/>
  <c r="G484" i="1"/>
  <c r="H484" i="1"/>
  <c r="I484" i="1"/>
  <c r="L484" i="1"/>
  <c r="J484" i="1"/>
  <c r="K484" i="1"/>
  <c r="B485" i="1"/>
  <c r="C485" i="1"/>
  <c r="D485" i="1"/>
  <c r="E485" i="1"/>
  <c r="F485" i="1"/>
  <c r="G485" i="1"/>
  <c r="H485" i="1"/>
  <c r="I485" i="1"/>
  <c r="L485" i="1"/>
  <c r="J485" i="1"/>
  <c r="K485" i="1"/>
  <c r="B486" i="1"/>
  <c r="C486" i="1"/>
  <c r="D486" i="1"/>
  <c r="E486" i="1"/>
  <c r="F486" i="1"/>
  <c r="G486" i="1"/>
  <c r="H486" i="1"/>
  <c r="I486" i="1"/>
  <c r="L486" i="1"/>
  <c r="J486" i="1"/>
  <c r="K486" i="1"/>
  <c r="B487" i="1"/>
  <c r="C487" i="1"/>
  <c r="D487" i="1"/>
  <c r="E487" i="1"/>
  <c r="F487" i="1"/>
  <c r="G487" i="1"/>
  <c r="H487" i="1"/>
  <c r="I487" i="1"/>
  <c r="L487" i="1"/>
  <c r="J487" i="1"/>
  <c r="K487" i="1"/>
  <c r="B488" i="1"/>
  <c r="C488" i="1"/>
  <c r="D488" i="1"/>
  <c r="E488" i="1"/>
  <c r="F488" i="1"/>
  <c r="G488" i="1"/>
  <c r="H488" i="1"/>
  <c r="I488" i="1"/>
  <c r="L488" i="1"/>
  <c r="J488" i="1"/>
  <c r="K488" i="1"/>
  <c r="B489" i="1"/>
  <c r="C489" i="1"/>
  <c r="D489" i="1"/>
  <c r="E489" i="1"/>
  <c r="F489" i="1"/>
  <c r="G489" i="1"/>
  <c r="H489" i="1"/>
  <c r="I489" i="1"/>
  <c r="L489" i="1"/>
  <c r="J489" i="1"/>
  <c r="K489" i="1"/>
  <c r="B490" i="1"/>
  <c r="C490" i="1"/>
  <c r="D490" i="1"/>
  <c r="E490" i="1"/>
  <c r="F490" i="1"/>
  <c r="G490" i="1"/>
  <c r="H490" i="1"/>
  <c r="I490" i="1"/>
  <c r="L490" i="1"/>
  <c r="J490" i="1"/>
  <c r="K490" i="1"/>
  <c r="B491" i="1"/>
  <c r="C491" i="1"/>
  <c r="D491" i="1"/>
  <c r="E491" i="1"/>
  <c r="F491" i="1"/>
  <c r="G491" i="1"/>
  <c r="H491" i="1"/>
  <c r="I491" i="1"/>
  <c r="L491" i="1"/>
  <c r="J491" i="1"/>
  <c r="K491" i="1"/>
  <c r="B492" i="1"/>
  <c r="C492" i="1"/>
  <c r="D492" i="1"/>
  <c r="E492" i="1"/>
  <c r="F492" i="1"/>
  <c r="G492" i="1"/>
  <c r="H492" i="1"/>
  <c r="I492" i="1"/>
  <c r="L492" i="1"/>
  <c r="J492" i="1"/>
  <c r="K492" i="1"/>
  <c r="B493" i="1"/>
  <c r="C493" i="1"/>
  <c r="D493" i="1"/>
  <c r="E493" i="1"/>
  <c r="F493" i="1"/>
  <c r="G493" i="1"/>
  <c r="H493" i="1"/>
  <c r="I493" i="1"/>
  <c r="L493" i="1"/>
  <c r="J493" i="1"/>
  <c r="K493" i="1"/>
  <c r="B494" i="1"/>
  <c r="C494" i="1"/>
  <c r="D494" i="1"/>
  <c r="E494" i="1"/>
  <c r="F494" i="1"/>
  <c r="G494" i="1"/>
  <c r="H494" i="1"/>
  <c r="I494" i="1"/>
  <c r="L494" i="1"/>
  <c r="J494" i="1"/>
  <c r="K494" i="1"/>
  <c r="B495" i="1"/>
  <c r="C495" i="1"/>
  <c r="D495" i="1"/>
  <c r="E495" i="1"/>
  <c r="F495" i="1"/>
  <c r="G495" i="1"/>
  <c r="H495" i="1"/>
  <c r="I495" i="1"/>
  <c r="L495" i="1"/>
  <c r="J495" i="1"/>
  <c r="K495" i="1"/>
  <c r="B496" i="1"/>
  <c r="C496" i="1"/>
  <c r="D496" i="1"/>
  <c r="E496" i="1"/>
  <c r="F496" i="1"/>
  <c r="G496" i="1"/>
  <c r="H496" i="1"/>
  <c r="I496" i="1"/>
  <c r="L496" i="1"/>
  <c r="J496" i="1"/>
  <c r="K496" i="1"/>
  <c r="B497" i="1"/>
  <c r="C497" i="1"/>
  <c r="D497" i="1"/>
  <c r="E497" i="1"/>
  <c r="F497" i="1"/>
  <c r="G497" i="1"/>
  <c r="H497" i="1"/>
  <c r="I497" i="1"/>
  <c r="L497" i="1"/>
  <c r="J497" i="1"/>
  <c r="K497" i="1"/>
  <c r="B498" i="1"/>
  <c r="C498" i="1"/>
  <c r="D498" i="1"/>
  <c r="E498" i="1"/>
  <c r="F498" i="1"/>
  <c r="G498" i="1"/>
  <c r="H498" i="1"/>
  <c r="I498" i="1"/>
  <c r="L498" i="1"/>
  <c r="J498" i="1"/>
  <c r="K498" i="1"/>
  <c r="B499" i="1"/>
  <c r="C499" i="1"/>
  <c r="D499" i="1"/>
  <c r="E499" i="1"/>
  <c r="F499" i="1"/>
  <c r="G499" i="1"/>
  <c r="H499" i="1"/>
  <c r="I499" i="1"/>
  <c r="L499" i="1"/>
  <c r="J499" i="1"/>
  <c r="K499" i="1"/>
  <c r="B500" i="1"/>
  <c r="C500" i="1"/>
  <c r="D500" i="1"/>
  <c r="E500" i="1"/>
  <c r="F500" i="1"/>
  <c r="G500" i="1"/>
  <c r="H500" i="1"/>
  <c r="I500" i="1"/>
  <c r="L500" i="1"/>
  <c r="J500" i="1"/>
  <c r="K500" i="1"/>
  <c r="B501" i="1"/>
  <c r="C501" i="1"/>
  <c r="D501" i="1"/>
  <c r="E501" i="1"/>
  <c r="F501" i="1"/>
  <c r="G501" i="1"/>
  <c r="H501" i="1"/>
  <c r="I501" i="1"/>
  <c r="L501" i="1"/>
  <c r="J501" i="1"/>
  <c r="K501" i="1"/>
  <c r="B502" i="1"/>
  <c r="C502" i="1"/>
  <c r="D502" i="1"/>
  <c r="E502" i="1"/>
  <c r="F502" i="1"/>
  <c r="G502" i="1"/>
  <c r="H502" i="1"/>
  <c r="I502" i="1"/>
  <c r="L502" i="1"/>
  <c r="J502" i="1"/>
  <c r="K502" i="1"/>
  <c r="B503" i="1"/>
  <c r="C503" i="1"/>
  <c r="D503" i="1"/>
  <c r="E503" i="1"/>
  <c r="F503" i="1"/>
  <c r="G503" i="1"/>
  <c r="H503" i="1"/>
  <c r="I503" i="1"/>
  <c r="L503" i="1"/>
  <c r="J503" i="1"/>
  <c r="K503" i="1"/>
  <c r="B504" i="1"/>
  <c r="C504" i="1"/>
  <c r="D504" i="1"/>
  <c r="E504" i="1"/>
  <c r="F504" i="1"/>
  <c r="G504" i="1"/>
  <c r="H504" i="1"/>
  <c r="I504" i="1"/>
  <c r="L504" i="1"/>
  <c r="J504" i="1"/>
  <c r="K504" i="1"/>
  <c r="B505" i="1"/>
  <c r="C505" i="1"/>
  <c r="D505" i="1"/>
  <c r="E505" i="1"/>
  <c r="F505" i="1"/>
  <c r="G505" i="1"/>
  <c r="H505" i="1"/>
  <c r="I505" i="1"/>
  <c r="L505" i="1"/>
  <c r="J505" i="1"/>
  <c r="K505" i="1"/>
  <c r="B506" i="1"/>
  <c r="C506" i="1"/>
  <c r="D506" i="1"/>
  <c r="E506" i="1"/>
  <c r="F506" i="1"/>
  <c r="G506" i="1"/>
  <c r="H506" i="1"/>
  <c r="I506" i="1"/>
  <c r="L506" i="1"/>
  <c r="J506" i="1"/>
  <c r="K506" i="1"/>
  <c r="B507" i="1"/>
  <c r="C507" i="1"/>
  <c r="D507" i="1"/>
  <c r="E507" i="1"/>
  <c r="F507" i="1"/>
  <c r="G507" i="1"/>
  <c r="H507" i="1"/>
  <c r="I507" i="1"/>
  <c r="L507" i="1"/>
  <c r="J507" i="1"/>
  <c r="K507" i="1"/>
  <c r="B508" i="1"/>
  <c r="C508" i="1"/>
  <c r="D508" i="1"/>
  <c r="E508" i="1"/>
  <c r="F508" i="1"/>
  <c r="G508" i="1"/>
  <c r="H508" i="1"/>
  <c r="I508" i="1"/>
  <c r="L508" i="1"/>
  <c r="J508" i="1"/>
  <c r="K508" i="1"/>
  <c r="B509" i="1"/>
  <c r="C509" i="1"/>
  <c r="D509" i="1"/>
  <c r="E509" i="1"/>
  <c r="F509" i="1"/>
  <c r="G509" i="1"/>
  <c r="H509" i="1"/>
  <c r="I509" i="1"/>
  <c r="L509" i="1"/>
  <c r="J509" i="1"/>
  <c r="K509" i="1"/>
  <c r="B510" i="1"/>
  <c r="C510" i="1"/>
  <c r="D510" i="1"/>
  <c r="E510" i="1"/>
  <c r="F510" i="1"/>
  <c r="G510" i="1"/>
  <c r="H510" i="1"/>
  <c r="I510" i="1"/>
  <c r="L510" i="1"/>
  <c r="J510" i="1"/>
  <c r="K510" i="1"/>
  <c r="B511" i="1"/>
  <c r="C511" i="1"/>
  <c r="D511" i="1"/>
  <c r="E511" i="1"/>
  <c r="F511" i="1"/>
  <c r="G511" i="1"/>
  <c r="H511" i="1"/>
  <c r="I511" i="1"/>
  <c r="L511" i="1"/>
  <c r="J511" i="1"/>
  <c r="K511" i="1"/>
  <c r="B512" i="1"/>
  <c r="C512" i="1"/>
  <c r="D512" i="1"/>
  <c r="E512" i="1"/>
  <c r="F512" i="1"/>
  <c r="G512" i="1"/>
  <c r="H512" i="1"/>
  <c r="I512" i="1"/>
  <c r="L512" i="1"/>
  <c r="J512" i="1"/>
  <c r="K512" i="1"/>
  <c r="B513" i="1"/>
  <c r="C513" i="1"/>
  <c r="D513" i="1"/>
  <c r="E513" i="1"/>
  <c r="F513" i="1"/>
  <c r="G513" i="1"/>
  <c r="H513" i="1"/>
  <c r="I513" i="1"/>
  <c r="L513" i="1"/>
  <c r="J513" i="1"/>
  <c r="K513" i="1"/>
  <c r="B514" i="1"/>
  <c r="C514" i="1"/>
  <c r="D514" i="1"/>
  <c r="E514" i="1"/>
  <c r="F514" i="1"/>
  <c r="G514" i="1"/>
  <c r="H514" i="1"/>
  <c r="I514" i="1"/>
  <c r="L514" i="1"/>
  <c r="J514" i="1"/>
  <c r="K514" i="1"/>
  <c r="B515" i="1"/>
  <c r="C515" i="1"/>
  <c r="D515" i="1"/>
  <c r="E515" i="1"/>
  <c r="F515" i="1"/>
  <c r="G515" i="1"/>
  <c r="H515" i="1"/>
  <c r="I515" i="1"/>
  <c r="L515" i="1"/>
  <c r="J515" i="1"/>
  <c r="K515" i="1"/>
  <c r="B516" i="1"/>
  <c r="C516" i="1"/>
  <c r="D516" i="1"/>
  <c r="E516" i="1"/>
  <c r="F516" i="1"/>
  <c r="G516" i="1"/>
  <c r="H516" i="1"/>
  <c r="I516" i="1"/>
  <c r="L516" i="1"/>
  <c r="J516" i="1"/>
  <c r="K516" i="1"/>
  <c r="B517" i="1"/>
  <c r="C517" i="1"/>
  <c r="D517" i="1"/>
  <c r="E517" i="1"/>
  <c r="F517" i="1"/>
  <c r="G517" i="1"/>
  <c r="H517" i="1"/>
  <c r="I517" i="1"/>
  <c r="L517" i="1"/>
  <c r="J517" i="1"/>
  <c r="K517" i="1"/>
  <c r="B518" i="1"/>
  <c r="C518" i="1"/>
  <c r="D518" i="1"/>
  <c r="E518" i="1"/>
  <c r="F518" i="1"/>
  <c r="G518" i="1"/>
  <c r="H518" i="1"/>
  <c r="I518" i="1"/>
  <c r="L518" i="1"/>
  <c r="J518" i="1"/>
  <c r="K518" i="1"/>
  <c r="B519" i="1"/>
  <c r="C519" i="1"/>
  <c r="D519" i="1"/>
  <c r="E519" i="1"/>
  <c r="F519" i="1"/>
  <c r="G519" i="1"/>
  <c r="H519" i="1"/>
  <c r="I519" i="1"/>
  <c r="L519" i="1"/>
  <c r="J519" i="1"/>
  <c r="K519" i="1"/>
  <c r="B520" i="1"/>
  <c r="C520" i="1"/>
  <c r="D520" i="1"/>
  <c r="E520" i="1"/>
  <c r="F520" i="1"/>
  <c r="G520" i="1"/>
  <c r="H520" i="1"/>
  <c r="I520" i="1"/>
  <c r="L520" i="1"/>
  <c r="J520" i="1"/>
  <c r="K520" i="1"/>
  <c r="B521" i="1"/>
  <c r="C521" i="1"/>
  <c r="D521" i="1"/>
  <c r="E521" i="1"/>
  <c r="F521" i="1"/>
  <c r="G521" i="1"/>
  <c r="H521" i="1"/>
  <c r="I521" i="1"/>
  <c r="L521" i="1"/>
  <c r="J521" i="1"/>
  <c r="K521" i="1"/>
  <c r="B522" i="1"/>
  <c r="C522" i="1"/>
  <c r="D522" i="1"/>
  <c r="E522" i="1"/>
  <c r="F522" i="1"/>
  <c r="G522" i="1"/>
  <c r="H522" i="1"/>
  <c r="I522" i="1"/>
  <c r="L522" i="1"/>
  <c r="J522" i="1"/>
  <c r="K522" i="1"/>
  <c r="B523" i="1"/>
  <c r="C523" i="1"/>
  <c r="D523" i="1"/>
  <c r="E523" i="1"/>
  <c r="F523" i="1"/>
  <c r="G523" i="1"/>
  <c r="H523" i="1"/>
  <c r="I523" i="1"/>
  <c r="L523" i="1"/>
  <c r="J523" i="1"/>
  <c r="K523" i="1"/>
  <c r="B524" i="1"/>
  <c r="C524" i="1"/>
  <c r="D524" i="1"/>
  <c r="E524" i="1"/>
  <c r="F524" i="1"/>
  <c r="G524" i="1"/>
  <c r="H524" i="1"/>
  <c r="I524" i="1"/>
  <c r="L524" i="1"/>
  <c r="J524" i="1"/>
  <c r="K524" i="1"/>
  <c r="B525" i="1"/>
  <c r="C525" i="1"/>
  <c r="D525" i="1"/>
  <c r="E525" i="1"/>
  <c r="F525" i="1"/>
  <c r="G525" i="1"/>
  <c r="H525" i="1"/>
  <c r="I525" i="1"/>
  <c r="L525" i="1"/>
  <c r="J525" i="1"/>
  <c r="K525" i="1"/>
  <c r="B526" i="1"/>
  <c r="C526" i="1"/>
  <c r="D526" i="1"/>
  <c r="E526" i="1"/>
  <c r="F526" i="1"/>
  <c r="G526" i="1"/>
  <c r="H526" i="1"/>
  <c r="I526" i="1"/>
  <c r="L526" i="1"/>
  <c r="J526" i="1"/>
  <c r="K526" i="1"/>
  <c r="B527" i="1"/>
  <c r="C527" i="1"/>
  <c r="D527" i="1"/>
  <c r="E527" i="1"/>
  <c r="F527" i="1"/>
  <c r="G527" i="1"/>
  <c r="H527" i="1"/>
  <c r="I527" i="1"/>
  <c r="L527" i="1"/>
  <c r="J527" i="1"/>
  <c r="K527" i="1"/>
  <c r="B528" i="1"/>
  <c r="C528" i="1"/>
  <c r="D528" i="1"/>
  <c r="E528" i="1"/>
  <c r="F528" i="1"/>
  <c r="G528" i="1"/>
  <c r="H528" i="1"/>
  <c r="I528" i="1"/>
  <c r="L528" i="1"/>
  <c r="J528" i="1"/>
  <c r="K528" i="1"/>
  <c r="B529" i="1"/>
  <c r="C529" i="1"/>
  <c r="D529" i="1"/>
  <c r="E529" i="1"/>
  <c r="F529" i="1"/>
  <c r="G529" i="1"/>
  <c r="H529" i="1"/>
  <c r="I529" i="1"/>
  <c r="L529" i="1"/>
  <c r="J529" i="1"/>
  <c r="K529" i="1"/>
  <c r="B530" i="1"/>
  <c r="C530" i="1"/>
  <c r="D530" i="1"/>
  <c r="E530" i="1"/>
  <c r="F530" i="1"/>
  <c r="G530" i="1"/>
  <c r="H530" i="1"/>
  <c r="I530" i="1"/>
  <c r="L530" i="1"/>
  <c r="J530" i="1"/>
  <c r="K530" i="1"/>
  <c r="B531" i="1"/>
  <c r="C531" i="1"/>
  <c r="D531" i="1"/>
  <c r="E531" i="1"/>
  <c r="F531" i="1"/>
  <c r="G531" i="1"/>
  <c r="H531" i="1"/>
  <c r="I531" i="1"/>
  <c r="L531" i="1"/>
  <c r="J531" i="1"/>
  <c r="K531" i="1"/>
  <c r="B532" i="1"/>
  <c r="C532" i="1"/>
  <c r="D532" i="1"/>
  <c r="E532" i="1"/>
  <c r="F532" i="1"/>
  <c r="G532" i="1"/>
  <c r="H532" i="1"/>
  <c r="I532" i="1"/>
  <c r="L532" i="1"/>
  <c r="J532" i="1"/>
  <c r="K532" i="1"/>
  <c r="B533" i="1"/>
  <c r="C533" i="1"/>
  <c r="D533" i="1"/>
  <c r="E533" i="1"/>
  <c r="F533" i="1"/>
  <c r="G533" i="1"/>
  <c r="H533" i="1"/>
  <c r="I533" i="1"/>
  <c r="L533" i="1"/>
  <c r="J533" i="1"/>
  <c r="K533" i="1"/>
  <c r="B534" i="1"/>
  <c r="C534" i="1"/>
  <c r="D534" i="1"/>
  <c r="E534" i="1"/>
  <c r="F534" i="1"/>
  <c r="G534" i="1"/>
  <c r="H534" i="1"/>
  <c r="I534" i="1"/>
  <c r="L534" i="1"/>
  <c r="J534" i="1"/>
  <c r="K534" i="1"/>
  <c r="B535" i="1"/>
  <c r="C535" i="1"/>
  <c r="D535" i="1"/>
  <c r="E535" i="1"/>
  <c r="F535" i="1"/>
  <c r="G535" i="1"/>
  <c r="H535" i="1"/>
  <c r="I535" i="1"/>
  <c r="L535" i="1"/>
  <c r="J535" i="1"/>
  <c r="K535" i="1"/>
  <c r="B536" i="1"/>
  <c r="C536" i="1"/>
  <c r="D536" i="1"/>
  <c r="E536" i="1"/>
  <c r="F536" i="1"/>
  <c r="G536" i="1"/>
  <c r="H536" i="1"/>
  <c r="I536" i="1"/>
  <c r="L536" i="1"/>
  <c r="J536" i="1"/>
  <c r="K536" i="1"/>
  <c r="B537" i="1"/>
  <c r="C537" i="1"/>
  <c r="D537" i="1"/>
  <c r="E537" i="1"/>
  <c r="F537" i="1"/>
  <c r="G537" i="1"/>
  <c r="H537" i="1"/>
  <c r="I537" i="1"/>
  <c r="L537" i="1"/>
  <c r="J537" i="1"/>
  <c r="K537" i="1"/>
  <c r="B538" i="1"/>
  <c r="C538" i="1"/>
  <c r="D538" i="1"/>
  <c r="E538" i="1"/>
  <c r="F538" i="1"/>
  <c r="G538" i="1"/>
  <c r="H538" i="1"/>
  <c r="I538" i="1"/>
  <c r="L538" i="1"/>
  <c r="J538" i="1"/>
  <c r="K538" i="1"/>
  <c r="B539" i="1"/>
  <c r="C539" i="1"/>
  <c r="D539" i="1"/>
  <c r="E539" i="1"/>
  <c r="F539" i="1"/>
  <c r="G539" i="1"/>
  <c r="H539" i="1"/>
  <c r="I539" i="1"/>
  <c r="L539" i="1"/>
  <c r="J539" i="1"/>
  <c r="K539" i="1"/>
  <c r="B540" i="1"/>
  <c r="C540" i="1"/>
  <c r="D540" i="1"/>
  <c r="E540" i="1"/>
  <c r="F540" i="1"/>
  <c r="G540" i="1"/>
  <c r="H540" i="1"/>
  <c r="I540" i="1"/>
  <c r="L540" i="1"/>
  <c r="J540" i="1"/>
  <c r="K540" i="1"/>
  <c r="B541" i="1"/>
  <c r="C541" i="1"/>
  <c r="D541" i="1"/>
  <c r="E541" i="1"/>
  <c r="F541" i="1"/>
  <c r="G541" i="1"/>
  <c r="H541" i="1"/>
  <c r="I541" i="1"/>
  <c r="L541" i="1"/>
  <c r="J541" i="1"/>
  <c r="K541" i="1"/>
  <c r="B542" i="1"/>
  <c r="C542" i="1"/>
  <c r="D542" i="1"/>
  <c r="E542" i="1"/>
  <c r="F542" i="1"/>
  <c r="G542" i="1"/>
  <c r="H542" i="1"/>
  <c r="I542" i="1"/>
  <c r="L542" i="1"/>
  <c r="J542" i="1"/>
  <c r="K542" i="1"/>
  <c r="B543" i="1"/>
  <c r="C543" i="1"/>
  <c r="D543" i="1"/>
  <c r="E543" i="1"/>
  <c r="F543" i="1"/>
  <c r="G543" i="1"/>
  <c r="H543" i="1"/>
  <c r="I543" i="1"/>
  <c r="L543" i="1"/>
  <c r="J543" i="1"/>
  <c r="K543" i="1"/>
  <c r="B544" i="1"/>
  <c r="C544" i="1"/>
  <c r="D544" i="1"/>
  <c r="E544" i="1"/>
  <c r="F544" i="1"/>
  <c r="G544" i="1"/>
  <c r="H544" i="1"/>
  <c r="I544" i="1"/>
  <c r="L544" i="1"/>
  <c r="J544" i="1"/>
  <c r="K544" i="1"/>
  <c r="B545" i="1"/>
  <c r="C545" i="1"/>
  <c r="D545" i="1"/>
  <c r="E545" i="1"/>
  <c r="F545" i="1"/>
  <c r="G545" i="1"/>
  <c r="H545" i="1"/>
  <c r="I545" i="1"/>
  <c r="L545" i="1"/>
  <c r="J545" i="1"/>
  <c r="K545" i="1"/>
  <c r="B546" i="1"/>
  <c r="C546" i="1"/>
  <c r="D546" i="1"/>
  <c r="E546" i="1"/>
  <c r="F546" i="1"/>
  <c r="G546" i="1"/>
  <c r="H546" i="1"/>
  <c r="I546" i="1"/>
  <c r="L546" i="1"/>
  <c r="J546" i="1"/>
  <c r="K546" i="1"/>
  <c r="B547" i="1"/>
  <c r="C547" i="1"/>
  <c r="D547" i="1"/>
  <c r="E547" i="1"/>
  <c r="F547" i="1"/>
  <c r="G547" i="1"/>
  <c r="H547" i="1"/>
  <c r="I547" i="1"/>
  <c r="L547" i="1"/>
  <c r="J547" i="1"/>
  <c r="K547" i="1"/>
  <c r="B548" i="1"/>
  <c r="C548" i="1"/>
  <c r="D548" i="1"/>
  <c r="E548" i="1"/>
  <c r="F548" i="1"/>
  <c r="G548" i="1"/>
  <c r="H548" i="1"/>
  <c r="I548" i="1"/>
  <c r="L548" i="1"/>
  <c r="J548" i="1"/>
  <c r="K548" i="1"/>
  <c r="B549" i="1"/>
  <c r="C549" i="1"/>
  <c r="D549" i="1"/>
  <c r="E549" i="1"/>
  <c r="F549" i="1"/>
  <c r="G549" i="1"/>
  <c r="H549" i="1"/>
  <c r="I549" i="1"/>
  <c r="L549" i="1"/>
  <c r="J549" i="1"/>
  <c r="K549" i="1"/>
  <c r="B550" i="1"/>
  <c r="C550" i="1"/>
  <c r="D550" i="1"/>
  <c r="E550" i="1"/>
  <c r="F550" i="1"/>
  <c r="G550" i="1"/>
  <c r="H550" i="1"/>
  <c r="I550" i="1"/>
  <c r="L550" i="1"/>
  <c r="J550" i="1"/>
  <c r="K550" i="1"/>
  <c r="B551" i="1"/>
  <c r="C551" i="1"/>
  <c r="D551" i="1"/>
  <c r="E551" i="1"/>
  <c r="F551" i="1"/>
  <c r="G551" i="1"/>
  <c r="H551" i="1"/>
  <c r="I551" i="1"/>
  <c r="L551" i="1"/>
  <c r="J551" i="1"/>
  <c r="K551" i="1"/>
  <c r="B552" i="1"/>
  <c r="C552" i="1"/>
  <c r="D552" i="1"/>
  <c r="E552" i="1"/>
  <c r="F552" i="1"/>
  <c r="G552" i="1"/>
  <c r="H552" i="1"/>
  <c r="I552" i="1"/>
  <c r="L552" i="1"/>
  <c r="J552" i="1"/>
  <c r="K552" i="1"/>
  <c r="B553" i="1"/>
  <c r="C553" i="1"/>
  <c r="D553" i="1"/>
  <c r="E553" i="1"/>
  <c r="F553" i="1"/>
  <c r="G553" i="1"/>
  <c r="H553" i="1"/>
  <c r="I553" i="1"/>
  <c r="L553" i="1"/>
  <c r="J553" i="1"/>
  <c r="K553" i="1"/>
  <c r="B554" i="1"/>
  <c r="C554" i="1"/>
  <c r="D554" i="1"/>
  <c r="E554" i="1"/>
  <c r="F554" i="1"/>
  <c r="G554" i="1"/>
  <c r="H554" i="1"/>
  <c r="I554" i="1"/>
  <c r="L554" i="1"/>
  <c r="J554" i="1"/>
  <c r="K554" i="1"/>
  <c r="B555" i="1"/>
  <c r="C555" i="1"/>
  <c r="D555" i="1"/>
  <c r="E555" i="1"/>
  <c r="F555" i="1"/>
  <c r="G555" i="1"/>
  <c r="H555" i="1"/>
  <c r="I555" i="1"/>
  <c r="L555" i="1"/>
  <c r="J555" i="1"/>
  <c r="K555" i="1"/>
  <c r="B556" i="1"/>
  <c r="C556" i="1"/>
  <c r="D556" i="1"/>
  <c r="E556" i="1"/>
  <c r="F556" i="1"/>
  <c r="G556" i="1"/>
  <c r="H556" i="1"/>
  <c r="I556" i="1"/>
  <c r="L556" i="1"/>
  <c r="J556" i="1"/>
  <c r="K556" i="1"/>
  <c r="B557" i="1"/>
  <c r="C557" i="1"/>
  <c r="D557" i="1"/>
  <c r="E557" i="1"/>
  <c r="F557" i="1"/>
  <c r="G557" i="1"/>
  <c r="H557" i="1"/>
  <c r="I557" i="1"/>
  <c r="L557" i="1"/>
  <c r="J557" i="1"/>
  <c r="K557" i="1"/>
  <c r="B558" i="1"/>
  <c r="C558" i="1"/>
  <c r="D558" i="1"/>
  <c r="E558" i="1"/>
  <c r="F558" i="1"/>
  <c r="G558" i="1"/>
  <c r="H558" i="1"/>
  <c r="I558" i="1"/>
  <c r="L558" i="1"/>
  <c r="J558" i="1"/>
  <c r="K558" i="1"/>
  <c r="B559" i="1"/>
  <c r="C559" i="1"/>
  <c r="D559" i="1"/>
  <c r="E559" i="1"/>
  <c r="F559" i="1"/>
  <c r="G559" i="1"/>
  <c r="H559" i="1"/>
  <c r="I559" i="1"/>
  <c r="L559" i="1"/>
  <c r="J559" i="1"/>
  <c r="K559" i="1"/>
  <c r="B560" i="1"/>
  <c r="C560" i="1"/>
  <c r="D560" i="1"/>
  <c r="E560" i="1"/>
  <c r="F560" i="1"/>
  <c r="G560" i="1"/>
  <c r="H560" i="1"/>
  <c r="I560" i="1"/>
  <c r="L560" i="1"/>
  <c r="J560" i="1"/>
  <c r="K560" i="1"/>
  <c r="B561" i="1"/>
  <c r="C561" i="1"/>
  <c r="D561" i="1"/>
  <c r="E561" i="1"/>
  <c r="F561" i="1"/>
  <c r="G561" i="1"/>
  <c r="H561" i="1"/>
  <c r="I561" i="1"/>
  <c r="L561" i="1"/>
  <c r="J561" i="1"/>
  <c r="K561" i="1"/>
  <c r="B562" i="1"/>
  <c r="C562" i="1"/>
  <c r="D562" i="1"/>
  <c r="E562" i="1"/>
  <c r="F562" i="1"/>
  <c r="G562" i="1"/>
  <c r="H562" i="1"/>
  <c r="I562" i="1"/>
  <c r="L562" i="1"/>
  <c r="J562" i="1"/>
  <c r="K562" i="1"/>
  <c r="B563" i="1"/>
  <c r="C563" i="1"/>
  <c r="D563" i="1"/>
  <c r="E563" i="1"/>
  <c r="F563" i="1"/>
  <c r="G563" i="1"/>
  <c r="H563" i="1"/>
  <c r="I563" i="1"/>
  <c r="L563" i="1"/>
  <c r="J563" i="1"/>
  <c r="K563" i="1"/>
  <c r="B564" i="1"/>
  <c r="C564" i="1"/>
  <c r="D564" i="1"/>
  <c r="E564" i="1"/>
  <c r="F564" i="1"/>
  <c r="G564" i="1"/>
  <c r="H564" i="1"/>
  <c r="I564" i="1"/>
  <c r="L564" i="1"/>
  <c r="J564" i="1"/>
  <c r="K564" i="1"/>
  <c r="B565" i="1"/>
  <c r="C565" i="1"/>
  <c r="D565" i="1"/>
  <c r="E565" i="1"/>
  <c r="F565" i="1"/>
  <c r="G565" i="1"/>
  <c r="H565" i="1"/>
  <c r="I565" i="1"/>
  <c r="L565" i="1"/>
  <c r="J565" i="1"/>
  <c r="K565" i="1"/>
  <c r="B566" i="1"/>
  <c r="C566" i="1"/>
  <c r="D566" i="1"/>
  <c r="E566" i="1"/>
  <c r="F566" i="1"/>
  <c r="G566" i="1"/>
  <c r="H566" i="1"/>
  <c r="I566" i="1"/>
  <c r="L566" i="1"/>
  <c r="J566" i="1"/>
  <c r="K566" i="1"/>
  <c r="B567" i="1"/>
  <c r="C567" i="1"/>
  <c r="D567" i="1"/>
  <c r="E567" i="1"/>
  <c r="F567" i="1"/>
  <c r="G567" i="1"/>
  <c r="H567" i="1"/>
  <c r="I567" i="1"/>
  <c r="L567" i="1"/>
  <c r="J567" i="1"/>
  <c r="K567" i="1"/>
  <c r="B568" i="1"/>
  <c r="C568" i="1"/>
  <c r="D568" i="1"/>
  <c r="E568" i="1"/>
  <c r="F568" i="1"/>
  <c r="G568" i="1"/>
  <c r="H568" i="1"/>
  <c r="I568" i="1"/>
  <c r="L568" i="1"/>
  <c r="J568" i="1"/>
  <c r="K568" i="1"/>
  <c r="B569" i="1"/>
  <c r="C569" i="1"/>
  <c r="D569" i="1"/>
  <c r="E569" i="1"/>
  <c r="F569" i="1"/>
  <c r="G569" i="1"/>
  <c r="H569" i="1"/>
  <c r="I569" i="1"/>
  <c r="L569" i="1"/>
  <c r="J569" i="1"/>
  <c r="K569" i="1"/>
  <c r="B570" i="1"/>
  <c r="C570" i="1"/>
  <c r="D570" i="1"/>
  <c r="E570" i="1"/>
  <c r="F570" i="1"/>
  <c r="G570" i="1"/>
  <c r="H570" i="1"/>
  <c r="I570" i="1"/>
  <c r="L570" i="1"/>
  <c r="J570" i="1"/>
  <c r="K570" i="1"/>
  <c r="B571" i="1"/>
  <c r="C571" i="1"/>
  <c r="D571" i="1"/>
  <c r="E571" i="1"/>
  <c r="F571" i="1"/>
  <c r="G571" i="1"/>
  <c r="H571" i="1"/>
  <c r="I571" i="1"/>
  <c r="L571" i="1"/>
  <c r="J571" i="1"/>
  <c r="K571" i="1"/>
  <c r="B572" i="1"/>
  <c r="C572" i="1"/>
  <c r="D572" i="1"/>
  <c r="E572" i="1"/>
  <c r="F572" i="1"/>
  <c r="G572" i="1"/>
  <c r="H572" i="1"/>
  <c r="I572" i="1"/>
  <c r="L572" i="1"/>
  <c r="J572" i="1"/>
  <c r="K572" i="1"/>
  <c r="B573" i="1"/>
  <c r="C573" i="1"/>
  <c r="D573" i="1"/>
  <c r="E573" i="1"/>
  <c r="F573" i="1"/>
  <c r="G573" i="1"/>
  <c r="H573" i="1"/>
  <c r="I573" i="1"/>
  <c r="L573" i="1"/>
  <c r="J573" i="1"/>
  <c r="K573" i="1"/>
  <c r="B574" i="1"/>
  <c r="C574" i="1"/>
  <c r="D574" i="1"/>
  <c r="E574" i="1"/>
  <c r="F574" i="1"/>
  <c r="G574" i="1"/>
  <c r="H574" i="1"/>
  <c r="I574" i="1"/>
  <c r="L574" i="1"/>
  <c r="J574" i="1"/>
  <c r="K574" i="1"/>
  <c r="B575" i="1"/>
  <c r="C575" i="1"/>
  <c r="D575" i="1"/>
  <c r="E575" i="1"/>
  <c r="F575" i="1"/>
  <c r="G575" i="1"/>
  <c r="H575" i="1"/>
  <c r="I575" i="1"/>
  <c r="L575" i="1"/>
  <c r="J575" i="1"/>
  <c r="K575" i="1"/>
  <c r="B576" i="1"/>
  <c r="C576" i="1"/>
  <c r="D576" i="1"/>
  <c r="E576" i="1"/>
  <c r="F576" i="1"/>
  <c r="G576" i="1"/>
  <c r="H576" i="1"/>
  <c r="I576" i="1"/>
  <c r="L576" i="1"/>
  <c r="J576" i="1"/>
  <c r="K576" i="1"/>
  <c r="B577" i="1"/>
  <c r="C577" i="1"/>
  <c r="D577" i="1"/>
  <c r="E577" i="1"/>
  <c r="F577" i="1"/>
  <c r="G577" i="1"/>
  <c r="H577" i="1"/>
  <c r="I577" i="1"/>
  <c r="L577" i="1"/>
  <c r="J577" i="1"/>
  <c r="K577" i="1"/>
  <c r="B578" i="1"/>
  <c r="C578" i="1"/>
  <c r="D578" i="1"/>
  <c r="E578" i="1"/>
  <c r="F578" i="1"/>
  <c r="G578" i="1"/>
  <c r="H578" i="1"/>
  <c r="I578" i="1"/>
  <c r="L578" i="1"/>
  <c r="J578" i="1"/>
  <c r="K578" i="1"/>
  <c r="B579" i="1"/>
  <c r="C579" i="1"/>
  <c r="D579" i="1"/>
  <c r="E579" i="1"/>
  <c r="F579" i="1"/>
  <c r="G579" i="1"/>
  <c r="H579" i="1"/>
  <c r="I579" i="1"/>
  <c r="L579" i="1"/>
  <c r="J579" i="1"/>
  <c r="K579" i="1"/>
  <c r="B580" i="1"/>
  <c r="C580" i="1"/>
  <c r="D580" i="1"/>
  <c r="E580" i="1"/>
  <c r="F580" i="1"/>
  <c r="G580" i="1"/>
  <c r="H580" i="1"/>
  <c r="I580" i="1"/>
  <c r="L580" i="1"/>
  <c r="J580" i="1"/>
  <c r="K580" i="1"/>
  <c r="B581" i="1"/>
  <c r="C581" i="1"/>
  <c r="D581" i="1"/>
  <c r="E581" i="1"/>
  <c r="F581" i="1"/>
  <c r="G581" i="1"/>
  <c r="H581" i="1"/>
  <c r="I581" i="1"/>
  <c r="L581" i="1"/>
  <c r="J581" i="1"/>
  <c r="K581" i="1"/>
  <c r="B582" i="1"/>
  <c r="C582" i="1"/>
  <c r="D582" i="1"/>
  <c r="E582" i="1"/>
  <c r="F582" i="1"/>
  <c r="G582" i="1"/>
  <c r="H582" i="1"/>
  <c r="I582" i="1"/>
  <c r="L582" i="1"/>
  <c r="J582" i="1"/>
  <c r="K582" i="1"/>
  <c r="B583" i="1"/>
  <c r="C583" i="1"/>
  <c r="D583" i="1"/>
  <c r="E583" i="1"/>
  <c r="F583" i="1"/>
  <c r="G583" i="1"/>
  <c r="H583" i="1"/>
  <c r="I583" i="1"/>
  <c r="L583" i="1"/>
  <c r="J583" i="1"/>
  <c r="K583" i="1"/>
  <c r="B584" i="1"/>
  <c r="C584" i="1"/>
  <c r="D584" i="1"/>
  <c r="E584" i="1"/>
  <c r="F584" i="1"/>
  <c r="G584" i="1"/>
  <c r="H584" i="1"/>
  <c r="I584" i="1"/>
  <c r="L584" i="1"/>
  <c r="J584" i="1"/>
  <c r="K584" i="1"/>
  <c r="B585" i="1"/>
  <c r="C585" i="1"/>
  <c r="D585" i="1"/>
  <c r="E585" i="1"/>
  <c r="F585" i="1"/>
  <c r="G585" i="1"/>
  <c r="H585" i="1"/>
  <c r="I585" i="1"/>
  <c r="L585" i="1"/>
  <c r="J585" i="1"/>
  <c r="K585" i="1"/>
  <c r="B586" i="1"/>
  <c r="C586" i="1"/>
  <c r="D586" i="1"/>
  <c r="E586" i="1"/>
  <c r="F586" i="1"/>
  <c r="G586" i="1"/>
  <c r="H586" i="1"/>
  <c r="I586" i="1"/>
  <c r="L586" i="1"/>
  <c r="J586" i="1"/>
  <c r="K586" i="1"/>
  <c r="B587" i="1"/>
  <c r="C587" i="1"/>
  <c r="D587" i="1"/>
  <c r="E587" i="1"/>
  <c r="F587" i="1"/>
  <c r="G587" i="1"/>
  <c r="H587" i="1"/>
  <c r="I587" i="1"/>
  <c r="L587" i="1"/>
  <c r="J587" i="1"/>
  <c r="K587" i="1"/>
  <c r="B588" i="1"/>
  <c r="C588" i="1"/>
  <c r="D588" i="1"/>
  <c r="E588" i="1"/>
  <c r="F588" i="1"/>
  <c r="G588" i="1"/>
  <c r="H588" i="1"/>
  <c r="I588" i="1"/>
  <c r="L588" i="1"/>
  <c r="J588" i="1"/>
  <c r="K588" i="1"/>
  <c r="B589" i="1"/>
  <c r="C589" i="1"/>
  <c r="D589" i="1"/>
  <c r="E589" i="1"/>
  <c r="F589" i="1"/>
  <c r="G589" i="1"/>
  <c r="H589" i="1"/>
  <c r="I589" i="1"/>
  <c r="L589" i="1"/>
  <c r="J589" i="1"/>
  <c r="K589" i="1"/>
  <c r="B590" i="1"/>
  <c r="C590" i="1"/>
  <c r="D590" i="1"/>
  <c r="E590" i="1"/>
  <c r="F590" i="1"/>
  <c r="G590" i="1"/>
  <c r="H590" i="1"/>
  <c r="I590" i="1"/>
  <c r="L590" i="1"/>
  <c r="J590" i="1"/>
  <c r="K590" i="1"/>
  <c r="B591" i="1"/>
  <c r="C591" i="1"/>
  <c r="D591" i="1"/>
  <c r="E591" i="1"/>
  <c r="F591" i="1"/>
  <c r="G591" i="1"/>
  <c r="H591" i="1"/>
  <c r="I591" i="1"/>
  <c r="L591" i="1"/>
  <c r="J591" i="1"/>
  <c r="K591" i="1"/>
  <c r="B592" i="1"/>
  <c r="C592" i="1"/>
  <c r="D592" i="1"/>
  <c r="E592" i="1"/>
  <c r="F592" i="1"/>
  <c r="G592" i="1"/>
  <c r="H592" i="1"/>
  <c r="I592" i="1"/>
  <c r="L592" i="1"/>
  <c r="J592" i="1"/>
  <c r="K592" i="1"/>
  <c r="B593" i="1"/>
  <c r="C593" i="1"/>
  <c r="D593" i="1"/>
  <c r="E593" i="1"/>
  <c r="F593" i="1"/>
  <c r="G593" i="1"/>
  <c r="H593" i="1"/>
  <c r="I593" i="1"/>
  <c r="L593" i="1"/>
  <c r="J593" i="1"/>
  <c r="K593" i="1"/>
  <c r="B594" i="1"/>
  <c r="C594" i="1"/>
  <c r="D594" i="1"/>
  <c r="E594" i="1"/>
  <c r="F594" i="1"/>
  <c r="G594" i="1"/>
  <c r="H594" i="1"/>
  <c r="I594" i="1"/>
  <c r="L594" i="1"/>
  <c r="J594" i="1"/>
  <c r="K594" i="1"/>
  <c r="B595" i="1"/>
  <c r="C595" i="1"/>
  <c r="D595" i="1"/>
  <c r="E595" i="1"/>
  <c r="F595" i="1"/>
  <c r="G595" i="1"/>
  <c r="H595" i="1"/>
  <c r="I595" i="1"/>
  <c r="L595" i="1"/>
  <c r="J595" i="1"/>
  <c r="K595" i="1"/>
  <c r="B596" i="1"/>
  <c r="C596" i="1"/>
  <c r="D596" i="1"/>
  <c r="E596" i="1"/>
  <c r="F596" i="1"/>
  <c r="G596" i="1"/>
  <c r="H596" i="1"/>
  <c r="I596" i="1"/>
  <c r="L596" i="1"/>
  <c r="J596" i="1"/>
  <c r="K596" i="1"/>
  <c r="B597" i="1"/>
  <c r="C597" i="1"/>
  <c r="D597" i="1"/>
  <c r="E597" i="1"/>
  <c r="F597" i="1"/>
  <c r="G597" i="1"/>
  <c r="H597" i="1"/>
  <c r="I597" i="1"/>
  <c r="L597" i="1"/>
  <c r="J597" i="1"/>
  <c r="K597" i="1"/>
  <c r="B598" i="1"/>
  <c r="C598" i="1"/>
  <c r="D598" i="1"/>
  <c r="E598" i="1"/>
  <c r="F598" i="1"/>
  <c r="G598" i="1"/>
  <c r="H598" i="1"/>
  <c r="I598" i="1"/>
  <c r="L598" i="1"/>
  <c r="J598" i="1"/>
  <c r="K598" i="1"/>
  <c r="B599" i="1"/>
  <c r="C599" i="1"/>
  <c r="D599" i="1"/>
  <c r="E599" i="1"/>
  <c r="F599" i="1"/>
  <c r="G599" i="1"/>
  <c r="H599" i="1"/>
  <c r="I599" i="1"/>
  <c r="L599" i="1"/>
  <c r="J599" i="1"/>
  <c r="K599" i="1"/>
  <c r="B600" i="1"/>
  <c r="C600" i="1"/>
  <c r="D600" i="1"/>
  <c r="E600" i="1"/>
  <c r="F600" i="1"/>
  <c r="G600" i="1"/>
  <c r="H600" i="1"/>
  <c r="I600" i="1"/>
  <c r="L600" i="1"/>
  <c r="J600" i="1"/>
  <c r="K600" i="1"/>
  <c r="B601" i="1"/>
  <c r="C601" i="1"/>
  <c r="D601" i="1"/>
  <c r="E601" i="1"/>
  <c r="F601" i="1"/>
  <c r="G601" i="1"/>
  <c r="H601" i="1"/>
  <c r="I601" i="1"/>
  <c r="L601" i="1"/>
  <c r="J601" i="1"/>
  <c r="K601" i="1"/>
  <c r="B602" i="1"/>
  <c r="C602" i="1"/>
  <c r="D602" i="1"/>
  <c r="E602" i="1"/>
  <c r="F602" i="1"/>
  <c r="G602" i="1"/>
  <c r="H602" i="1"/>
  <c r="I602" i="1"/>
  <c r="L602" i="1"/>
  <c r="J602" i="1"/>
  <c r="K602" i="1"/>
  <c r="B603" i="1"/>
  <c r="C603" i="1"/>
  <c r="D603" i="1"/>
  <c r="E603" i="1"/>
  <c r="F603" i="1"/>
  <c r="G603" i="1"/>
  <c r="H603" i="1"/>
  <c r="I603" i="1"/>
  <c r="L603" i="1"/>
  <c r="J603" i="1"/>
  <c r="K603" i="1"/>
  <c r="B604" i="1"/>
  <c r="C604" i="1"/>
  <c r="D604" i="1"/>
  <c r="E604" i="1"/>
  <c r="F604" i="1"/>
  <c r="G604" i="1"/>
  <c r="H604" i="1"/>
  <c r="I604" i="1"/>
  <c r="L604" i="1"/>
  <c r="J604" i="1"/>
  <c r="K604" i="1"/>
  <c r="B605" i="1"/>
  <c r="C605" i="1"/>
  <c r="D605" i="1"/>
  <c r="E605" i="1"/>
  <c r="F605" i="1"/>
  <c r="G605" i="1"/>
  <c r="H605" i="1"/>
  <c r="I605" i="1"/>
  <c r="L605" i="1"/>
  <c r="J605" i="1"/>
  <c r="K605" i="1"/>
  <c r="B606" i="1"/>
  <c r="C606" i="1"/>
  <c r="D606" i="1"/>
  <c r="E606" i="1"/>
  <c r="F606" i="1"/>
  <c r="G606" i="1"/>
  <c r="H606" i="1"/>
  <c r="I606" i="1"/>
  <c r="L606" i="1"/>
  <c r="J606" i="1"/>
  <c r="K606" i="1"/>
  <c r="B607" i="1"/>
  <c r="C607" i="1"/>
  <c r="D607" i="1"/>
  <c r="E607" i="1"/>
  <c r="F607" i="1"/>
  <c r="G607" i="1"/>
  <c r="H607" i="1"/>
  <c r="I607" i="1"/>
  <c r="L607" i="1"/>
  <c r="J607" i="1"/>
  <c r="K607" i="1"/>
  <c r="B608" i="1"/>
  <c r="C608" i="1"/>
  <c r="D608" i="1"/>
  <c r="E608" i="1"/>
  <c r="F608" i="1"/>
  <c r="G608" i="1"/>
  <c r="H608" i="1"/>
  <c r="I608" i="1"/>
  <c r="L608" i="1"/>
  <c r="J608" i="1"/>
  <c r="K608" i="1"/>
  <c r="B609" i="1"/>
  <c r="C609" i="1"/>
  <c r="D609" i="1"/>
  <c r="E609" i="1"/>
  <c r="F609" i="1"/>
  <c r="G609" i="1"/>
  <c r="H609" i="1"/>
  <c r="I609" i="1"/>
  <c r="L609" i="1"/>
  <c r="J609" i="1"/>
  <c r="K609" i="1"/>
  <c r="B610" i="1"/>
  <c r="C610" i="1"/>
  <c r="D610" i="1"/>
  <c r="E610" i="1"/>
  <c r="F610" i="1"/>
  <c r="G610" i="1"/>
  <c r="H610" i="1"/>
  <c r="I610" i="1"/>
  <c r="L610" i="1"/>
  <c r="J610" i="1"/>
  <c r="K610" i="1"/>
  <c r="B611" i="1"/>
  <c r="C611" i="1"/>
  <c r="D611" i="1"/>
  <c r="E611" i="1"/>
  <c r="F611" i="1"/>
  <c r="G611" i="1"/>
  <c r="H611" i="1"/>
  <c r="I611" i="1"/>
  <c r="L611" i="1"/>
  <c r="J611" i="1"/>
  <c r="K611" i="1"/>
  <c r="B612" i="1"/>
  <c r="C612" i="1"/>
  <c r="D612" i="1"/>
  <c r="E612" i="1"/>
  <c r="F612" i="1"/>
  <c r="G612" i="1"/>
  <c r="H612" i="1"/>
  <c r="I612" i="1"/>
  <c r="L612" i="1"/>
  <c r="J612" i="1"/>
  <c r="K612" i="1"/>
  <c r="B613" i="1"/>
  <c r="C613" i="1"/>
  <c r="D613" i="1"/>
  <c r="E613" i="1"/>
  <c r="F613" i="1"/>
  <c r="G613" i="1"/>
  <c r="H613" i="1"/>
  <c r="I613" i="1"/>
  <c r="L613" i="1"/>
  <c r="J613" i="1"/>
  <c r="K613" i="1"/>
  <c r="B614" i="1"/>
  <c r="C614" i="1"/>
  <c r="D614" i="1"/>
  <c r="E614" i="1"/>
  <c r="F614" i="1"/>
  <c r="G614" i="1"/>
  <c r="H614" i="1"/>
  <c r="I614" i="1"/>
  <c r="L614" i="1"/>
  <c r="J614" i="1"/>
  <c r="K614" i="1"/>
  <c r="B615" i="1"/>
  <c r="C615" i="1"/>
  <c r="D615" i="1"/>
  <c r="E615" i="1"/>
  <c r="F615" i="1"/>
  <c r="G615" i="1"/>
  <c r="H615" i="1"/>
  <c r="I615" i="1"/>
  <c r="L615" i="1"/>
  <c r="J615" i="1"/>
  <c r="K615" i="1"/>
  <c r="B616" i="1"/>
  <c r="C616" i="1"/>
  <c r="D616" i="1"/>
  <c r="E616" i="1"/>
  <c r="F616" i="1"/>
  <c r="G616" i="1"/>
  <c r="H616" i="1"/>
  <c r="I616" i="1"/>
  <c r="L616" i="1"/>
  <c r="J616" i="1"/>
  <c r="K616" i="1"/>
  <c r="B617" i="1"/>
  <c r="C617" i="1"/>
  <c r="D617" i="1"/>
  <c r="E617" i="1"/>
  <c r="F617" i="1"/>
  <c r="G617" i="1"/>
  <c r="H617" i="1"/>
  <c r="I617" i="1"/>
  <c r="L617" i="1"/>
  <c r="J617" i="1"/>
  <c r="K617" i="1"/>
  <c r="B618" i="1"/>
  <c r="C618" i="1"/>
  <c r="D618" i="1"/>
  <c r="E618" i="1"/>
  <c r="F618" i="1"/>
  <c r="G618" i="1"/>
  <c r="H618" i="1"/>
  <c r="I618" i="1"/>
  <c r="L618" i="1"/>
  <c r="J618" i="1"/>
  <c r="K618" i="1"/>
  <c r="B619" i="1"/>
  <c r="C619" i="1"/>
  <c r="D619" i="1"/>
  <c r="E619" i="1"/>
  <c r="F619" i="1"/>
  <c r="G619" i="1"/>
  <c r="H619" i="1"/>
  <c r="I619" i="1"/>
  <c r="L619" i="1"/>
  <c r="J619" i="1"/>
  <c r="K619" i="1"/>
  <c r="B620" i="1"/>
  <c r="C620" i="1"/>
  <c r="D620" i="1"/>
  <c r="E620" i="1"/>
  <c r="F620" i="1"/>
  <c r="G620" i="1"/>
  <c r="H620" i="1"/>
  <c r="I620" i="1"/>
  <c r="L620" i="1"/>
  <c r="J620" i="1"/>
  <c r="K620" i="1"/>
  <c r="B621" i="1"/>
  <c r="C621" i="1"/>
  <c r="D621" i="1"/>
  <c r="E621" i="1"/>
  <c r="F621" i="1"/>
  <c r="G621" i="1"/>
  <c r="H621" i="1"/>
  <c r="I621" i="1"/>
  <c r="L621" i="1"/>
  <c r="J621" i="1"/>
  <c r="K621" i="1"/>
  <c r="B622" i="1"/>
  <c r="C622" i="1"/>
  <c r="D622" i="1"/>
  <c r="E622" i="1"/>
  <c r="F622" i="1"/>
  <c r="G622" i="1"/>
  <c r="H622" i="1"/>
  <c r="I622" i="1"/>
  <c r="L622" i="1"/>
  <c r="J622" i="1"/>
  <c r="K622" i="1"/>
  <c r="B623" i="1"/>
  <c r="C623" i="1"/>
  <c r="D623" i="1"/>
  <c r="E623" i="1"/>
  <c r="F623" i="1"/>
  <c r="G623" i="1"/>
  <c r="H623" i="1"/>
  <c r="I623" i="1"/>
  <c r="L623" i="1"/>
  <c r="J623" i="1"/>
  <c r="K623" i="1"/>
  <c r="B624" i="1"/>
  <c r="C624" i="1"/>
  <c r="D624" i="1"/>
  <c r="E624" i="1"/>
  <c r="F624" i="1"/>
  <c r="G624" i="1"/>
  <c r="H624" i="1"/>
  <c r="I624" i="1"/>
  <c r="L624" i="1"/>
  <c r="J624" i="1"/>
  <c r="K624" i="1"/>
  <c r="B625" i="1"/>
  <c r="C625" i="1"/>
  <c r="D625" i="1"/>
  <c r="E625" i="1"/>
  <c r="F625" i="1"/>
  <c r="G625" i="1"/>
  <c r="H625" i="1"/>
  <c r="I625" i="1"/>
  <c r="L625" i="1"/>
  <c r="J625" i="1"/>
  <c r="K625" i="1"/>
  <c r="B626" i="1"/>
  <c r="C626" i="1"/>
  <c r="D626" i="1"/>
  <c r="E626" i="1"/>
  <c r="F626" i="1"/>
  <c r="G626" i="1"/>
  <c r="H626" i="1"/>
  <c r="I626" i="1"/>
  <c r="L626" i="1"/>
  <c r="J626" i="1"/>
  <c r="K626" i="1"/>
  <c r="B627" i="1"/>
  <c r="C627" i="1"/>
  <c r="D627" i="1"/>
  <c r="E627" i="1"/>
  <c r="F627" i="1"/>
  <c r="G627" i="1"/>
  <c r="H627" i="1"/>
  <c r="I627" i="1"/>
  <c r="L627" i="1"/>
  <c r="J627" i="1"/>
  <c r="K627" i="1"/>
  <c r="B628" i="1"/>
  <c r="C628" i="1"/>
  <c r="D628" i="1"/>
  <c r="E628" i="1"/>
  <c r="F628" i="1"/>
  <c r="G628" i="1"/>
  <c r="H628" i="1"/>
  <c r="I628" i="1"/>
  <c r="L628" i="1"/>
  <c r="J628" i="1"/>
  <c r="K628" i="1"/>
  <c r="B629" i="1"/>
  <c r="C629" i="1"/>
  <c r="D629" i="1"/>
  <c r="E629" i="1"/>
  <c r="F629" i="1"/>
  <c r="G629" i="1"/>
  <c r="H629" i="1"/>
  <c r="I629" i="1"/>
  <c r="L629" i="1"/>
  <c r="J629" i="1"/>
  <c r="K629" i="1"/>
  <c r="B630" i="1"/>
  <c r="C630" i="1"/>
  <c r="D630" i="1"/>
  <c r="E630" i="1"/>
  <c r="F630" i="1"/>
  <c r="G630" i="1"/>
  <c r="H630" i="1"/>
  <c r="I630" i="1"/>
  <c r="L630" i="1"/>
  <c r="J630" i="1"/>
  <c r="K630" i="1"/>
  <c r="B631" i="1"/>
  <c r="C631" i="1"/>
  <c r="D631" i="1"/>
  <c r="E631" i="1"/>
  <c r="F631" i="1"/>
  <c r="G631" i="1"/>
  <c r="H631" i="1"/>
  <c r="I631" i="1"/>
  <c r="L631" i="1"/>
  <c r="J631" i="1"/>
  <c r="K631" i="1"/>
  <c r="B632" i="1"/>
  <c r="C632" i="1"/>
  <c r="D632" i="1"/>
  <c r="E632" i="1"/>
  <c r="F632" i="1"/>
  <c r="G632" i="1"/>
  <c r="H632" i="1"/>
  <c r="I632" i="1"/>
  <c r="L632" i="1"/>
  <c r="J632" i="1"/>
  <c r="K632" i="1"/>
  <c r="B633" i="1"/>
  <c r="C633" i="1"/>
  <c r="D633" i="1"/>
  <c r="E633" i="1"/>
  <c r="F633" i="1"/>
  <c r="G633" i="1"/>
  <c r="H633" i="1"/>
  <c r="I633" i="1"/>
  <c r="L633" i="1"/>
  <c r="J633" i="1"/>
  <c r="K633" i="1"/>
  <c r="B634" i="1"/>
  <c r="C634" i="1"/>
  <c r="D634" i="1"/>
  <c r="E634" i="1"/>
  <c r="F634" i="1"/>
  <c r="G634" i="1"/>
  <c r="H634" i="1"/>
  <c r="I634" i="1"/>
  <c r="L634" i="1"/>
  <c r="J634" i="1"/>
  <c r="K634" i="1"/>
  <c r="B635" i="1"/>
  <c r="C635" i="1"/>
  <c r="D635" i="1"/>
  <c r="E635" i="1"/>
  <c r="F635" i="1"/>
  <c r="G635" i="1"/>
  <c r="H635" i="1"/>
  <c r="I635" i="1"/>
  <c r="L635" i="1"/>
  <c r="J635" i="1"/>
  <c r="K635" i="1"/>
  <c r="B636" i="1"/>
  <c r="C636" i="1"/>
  <c r="D636" i="1"/>
  <c r="E636" i="1"/>
  <c r="F636" i="1"/>
  <c r="G636" i="1"/>
  <c r="H636" i="1"/>
  <c r="I636" i="1"/>
  <c r="L636" i="1"/>
  <c r="J636" i="1"/>
  <c r="K636" i="1"/>
  <c r="B637" i="1"/>
  <c r="C637" i="1"/>
  <c r="D637" i="1"/>
  <c r="E637" i="1"/>
  <c r="F637" i="1"/>
  <c r="G637" i="1"/>
  <c r="H637" i="1"/>
  <c r="I637" i="1"/>
  <c r="L637" i="1"/>
  <c r="J637" i="1"/>
  <c r="K637" i="1"/>
  <c r="B638" i="1"/>
  <c r="C638" i="1"/>
  <c r="D638" i="1"/>
  <c r="E638" i="1"/>
  <c r="F638" i="1"/>
  <c r="G638" i="1"/>
  <c r="H638" i="1"/>
  <c r="I638" i="1"/>
  <c r="L638" i="1"/>
  <c r="J638" i="1"/>
  <c r="K638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</calcChain>
</file>

<file path=xl/sharedStrings.xml><?xml version="1.0" encoding="utf-8"?>
<sst xmlns="http://schemas.openxmlformats.org/spreadsheetml/2006/main" count="114" uniqueCount="83">
  <si>
    <t>Based on parameters given below for individual species, one can then derive</t>
  </si>
  <si>
    <t>estimates of the corresponding biomass for each species over time.  The</t>
  </si>
  <si>
    <t>profile of the cumulative species growth is shown in the initial figure below.</t>
  </si>
  <si>
    <t>Once one has discrete time estimates of the level of biomass, one can then</t>
  </si>
  <si>
    <t>derive the index of biodiversity using a common index of inequality.</t>
  </si>
  <si>
    <t xml:space="preserve">     Consider that any forest species grows according to some underlying logistic function given as:</t>
  </si>
  <si>
    <t>Logistical Growth Model:</t>
  </si>
  <si>
    <t>prey forest density ratio:</t>
  </si>
  <si>
    <t>diversity effect:</t>
  </si>
  <si>
    <t>(1-DI)*H</t>
  </si>
  <si>
    <t>Prey</t>
  </si>
  <si>
    <t>Predator</t>
  </si>
  <si>
    <t>Species:</t>
  </si>
  <si>
    <t>Palm</t>
  </si>
  <si>
    <t>Bamboo</t>
  </si>
  <si>
    <t>Rosewood</t>
  </si>
  <si>
    <t>Teak</t>
  </si>
  <si>
    <t>Ebony</t>
  </si>
  <si>
    <t>Function</t>
  </si>
  <si>
    <t>r=</t>
  </si>
  <si>
    <t>h=</t>
  </si>
  <si>
    <t>a=</t>
  </si>
  <si>
    <t>t(msy)=</t>
  </si>
  <si>
    <t>Rates:</t>
  </si>
  <si>
    <t>Ultimate mass(in m^3)</t>
  </si>
  <si>
    <t>P(t,msy))</t>
  </si>
  <si>
    <t>Area (km^2)</t>
  </si>
  <si>
    <t>MSY(t)</t>
  </si>
  <si>
    <t>Area(ha)</t>
  </si>
  <si>
    <t>Ultimate Density (m^3/km^2)</t>
  </si>
  <si>
    <t>Ultimate Density (m^3/ha)</t>
  </si>
  <si>
    <t>Density</t>
  </si>
  <si>
    <t>Diversity</t>
  </si>
  <si>
    <t>Total(m^3)</t>
  </si>
  <si>
    <t>m^3/ha</t>
  </si>
  <si>
    <t>Pry(t)</t>
  </si>
  <si>
    <t>Prdt(t)</t>
  </si>
  <si>
    <t>P. LeBel</t>
  </si>
  <si>
    <t>Index</t>
  </si>
  <si>
    <t>Maximum Sustainable Yield Forest Harvest</t>
  </si>
  <si>
    <t>Forest Logistical Growth Model Post-Harvest Stocks</t>
  </si>
  <si>
    <t>S-1</t>
  </si>
  <si>
    <t>S-2</t>
  </si>
  <si>
    <t>S-3</t>
  </si>
  <si>
    <t>S-4</t>
  </si>
  <si>
    <t>S-5</t>
  </si>
  <si>
    <t>Relative</t>
  </si>
  <si>
    <t>Diversity Indices</t>
  </si>
  <si>
    <t>Basic</t>
  </si>
  <si>
    <t>Index 1</t>
  </si>
  <si>
    <t>Index 2</t>
  </si>
  <si>
    <t>Biodiverse Forest Logistical Growth Model.xls</t>
  </si>
  <si>
    <t xml:space="preserve">  I = 1-g/x, i.e., (Champernowne)</t>
  </si>
  <si>
    <t>Biodiversity Indices:</t>
  </si>
  <si>
    <t>Table Summary Profile</t>
  </si>
  <si>
    <t>Model Parameters for Table 1</t>
  </si>
  <si>
    <t>Basic Growth Profile</t>
  </si>
  <si>
    <t>Exogenous</t>
  </si>
  <si>
    <t>Harvest Rates:</t>
  </si>
  <si>
    <t>(not used)</t>
  </si>
  <si>
    <t>MSY/(Pt,msy) =</t>
  </si>
  <si>
    <t>Index 3</t>
  </si>
  <si>
    <t>Species/Ha (S/Ha):</t>
  </si>
  <si>
    <t xml:space="preserve">  I =  (1/(S/ha))*RI1</t>
  </si>
  <si>
    <t xml:space="preserve">  I = 1 - BI</t>
  </si>
  <si>
    <t>Relative Index 1 (RI-1):</t>
  </si>
  <si>
    <t>Relative Index 2 (RI-2):</t>
  </si>
  <si>
    <t>Relative Index 3 (RI-3):</t>
  </si>
  <si>
    <t xml:space="preserve">  I = (1/(S/ha)))*BI</t>
  </si>
  <si>
    <t>Basic Index (BI):</t>
  </si>
  <si>
    <t>Prey/Predator Stock Ratio</t>
  </si>
  <si>
    <t>Relative biodiversity is the same as relative biodiversity index 3 above.</t>
  </si>
  <si>
    <t>Model Parameters</t>
  </si>
  <si>
    <t>Forest Relative Biodiversity Index:</t>
  </si>
  <si>
    <t xml:space="preserve">  I = 1-g/x</t>
  </si>
  <si>
    <t>Measuring Biodiversity</t>
  </si>
  <si>
    <t>Biodiversity can be measured in two basic ways:  absolute and relative.  Given differential rates</t>
  </si>
  <si>
    <t>of growth of an initial number of species, one can compute an index of relative biodiversity based</t>
  </si>
  <si>
    <t>on the differential rates of growth in biomass using an inequality index, I = 1 - g/x, where</t>
  </si>
  <si>
    <t>g is the geometric mean and x is the arithmetic mean in the size of the biomass across species</t>
  </si>
  <si>
    <t>at various points in time.  We illustrate the index of biodiversity below, and from whose differential</t>
  </si>
  <si>
    <t>growth rates, one can then derive corresponding harvest rates to preserve a target level of</t>
  </si>
  <si>
    <t>biodiversity.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</si>
</sst>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"/>
    <numFmt numFmtId="165" formatCode="0.0000"/>
    <numFmt numFmtId="166" formatCode="0.000"/>
    <numFmt numFmtId="167" formatCode="#,###.00"/>
  </numFmts>
  <fonts count="8">
    <font>
      <sz val="10"/>
      <name val="Geneva"/>
    </font>
    <font>
      <sz val="9"/>
      <name val="Helv"/>
    </font>
    <font>
      <b/>
      <sz val="9"/>
      <name val="Helv"/>
    </font>
    <font>
      <b/>
      <sz val="12"/>
      <name val="Helv"/>
    </font>
    <font>
      <b/>
      <sz val="9"/>
      <color indexed="12"/>
      <name val="Helv"/>
    </font>
    <font>
      <b/>
      <sz val="12"/>
      <color indexed="12"/>
      <name val="Helv"/>
    </font>
    <font>
      <b/>
      <sz val="10"/>
      <name val="Helv"/>
    </font>
    <font>
      <sz val="12"/>
      <name val="Helv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1" fillId="0" borderId="0" xfId="0" applyNumberFormat="1" applyFont="1"/>
    <xf numFmtId="2" fontId="1" fillId="0" borderId="0" xfId="0" applyNumberFormat="1" applyFont="1" applyBorder="1"/>
    <xf numFmtId="0" fontId="1" fillId="0" borderId="0" xfId="0" applyFont="1" applyAlignment="1">
      <alignment horizontal="right"/>
    </xf>
    <xf numFmtId="1" fontId="1" fillId="0" borderId="0" xfId="0" applyNumberFormat="1" applyFont="1" applyBorder="1"/>
    <xf numFmtId="0" fontId="1" fillId="0" borderId="0" xfId="0" applyFont="1" applyBorder="1"/>
    <xf numFmtId="2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2" fontId="2" fillId="0" borderId="0" xfId="0" applyNumberFormat="1" applyFont="1"/>
    <xf numFmtId="0" fontId="2" fillId="0" borderId="0" xfId="0" applyFont="1"/>
    <xf numFmtId="167" fontId="1" fillId="0" borderId="0" xfId="0" applyNumberFormat="1" applyFont="1"/>
    <xf numFmtId="164" fontId="1" fillId="0" borderId="1" xfId="0" applyNumberFormat="1" applyFon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2" fontId="1" fillId="0" borderId="3" xfId="0" applyNumberFormat="1" applyFont="1" applyBorder="1"/>
    <xf numFmtId="2" fontId="2" fillId="0" borderId="0" xfId="0" applyNumberFormat="1" applyFont="1" applyAlignment="1">
      <alignment horizontal="center"/>
    </xf>
    <xf numFmtId="164" fontId="1" fillId="0" borderId="4" xfId="0" applyNumberFormat="1" applyFont="1" applyBorder="1"/>
    <xf numFmtId="2" fontId="1" fillId="0" borderId="5" xfId="0" applyNumberFormat="1" applyFont="1" applyBorder="1"/>
    <xf numFmtId="2" fontId="1" fillId="0" borderId="6" xfId="0" applyNumberFormat="1" applyFont="1" applyBorder="1"/>
    <xf numFmtId="2" fontId="1" fillId="0" borderId="7" xfId="0" applyNumberFormat="1" applyFont="1" applyBorder="1"/>
    <xf numFmtId="2" fontId="1" fillId="0" borderId="8" xfId="0" applyNumberFormat="1" applyFont="1" applyBorder="1"/>
    <xf numFmtId="2" fontId="1" fillId="0" borderId="9" xfId="0" applyNumberFormat="1" applyFont="1" applyBorder="1"/>
    <xf numFmtId="164" fontId="1" fillId="0" borderId="8" xfId="0" applyNumberFormat="1" applyFont="1" applyBorder="1"/>
    <xf numFmtId="2" fontId="1" fillId="0" borderId="10" xfId="0" applyNumberFormat="1" applyFont="1" applyBorder="1"/>
    <xf numFmtId="2" fontId="1" fillId="0" borderId="11" xfId="0" applyNumberFormat="1" applyFont="1" applyBorder="1"/>
    <xf numFmtId="2" fontId="1" fillId="0" borderId="12" xfId="0" applyNumberFormat="1" applyFont="1" applyBorder="1"/>
    <xf numFmtId="165" fontId="1" fillId="0" borderId="0" xfId="0" applyNumberFormat="1" applyFont="1"/>
    <xf numFmtId="1" fontId="1" fillId="0" borderId="0" xfId="0" applyNumberFormat="1" applyFont="1"/>
    <xf numFmtId="166" fontId="1" fillId="0" borderId="4" xfId="0" applyNumberFormat="1" applyFont="1" applyBorder="1"/>
    <xf numFmtId="166" fontId="1" fillId="0" borderId="13" xfId="0" applyNumberFormat="1" applyFont="1" applyBorder="1"/>
    <xf numFmtId="166" fontId="1" fillId="0" borderId="14" xfId="0" applyNumberFormat="1" applyFont="1" applyBorder="1"/>
    <xf numFmtId="164" fontId="1" fillId="0" borderId="15" xfId="0" applyNumberFormat="1" applyFont="1" applyBorder="1"/>
    <xf numFmtId="2" fontId="1" fillId="0" borderId="16" xfId="0" applyNumberFormat="1" applyFont="1" applyBorder="1"/>
    <xf numFmtId="2" fontId="1" fillId="0" borderId="17" xfId="0" applyNumberFormat="1" applyFont="1" applyBorder="1"/>
    <xf numFmtId="2" fontId="1" fillId="0" borderId="4" xfId="0" applyNumberFormat="1" applyFont="1" applyBorder="1" applyAlignment="1">
      <alignment horizontal="right"/>
    </xf>
    <xf numFmtId="2" fontId="1" fillId="0" borderId="13" xfId="0" applyNumberFormat="1" applyFont="1" applyBorder="1" applyAlignment="1">
      <alignment horizontal="right"/>
    </xf>
    <xf numFmtId="2" fontId="1" fillId="0" borderId="14" xfId="0" applyNumberFormat="1" applyFont="1" applyBorder="1" applyAlignment="1">
      <alignment horizontal="right"/>
    </xf>
    <xf numFmtId="2" fontId="1" fillId="0" borderId="15" xfId="0" applyNumberFormat="1" applyFont="1" applyBorder="1"/>
    <xf numFmtId="0" fontId="1" fillId="0" borderId="18" xfId="0" applyFont="1" applyBorder="1"/>
    <xf numFmtId="0" fontId="0" fillId="0" borderId="19" xfId="0" applyBorder="1"/>
    <xf numFmtId="0" fontId="1" fillId="0" borderId="19" xfId="0" applyFont="1" applyBorder="1"/>
    <xf numFmtId="0" fontId="2" fillId="0" borderId="19" xfId="0" applyFont="1" applyBorder="1" applyAlignment="1">
      <alignment horizontal="center"/>
    </xf>
    <xf numFmtId="0" fontId="1" fillId="0" borderId="20" xfId="0" applyFont="1" applyBorder="1"/>
    <xf numFmtId="2" fontId="1" fillId="0" borderId="19" xfId="0" applyNumberFormat="1" applyFont="1" applyBorder="1"/>
    <xf numFmtId="165" fontId="1" fillId="0" borderId="2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1" fillId="0" borderId="22" xfId="0" applyNumberFormat="1" applyFont="1" applyBorder="1"/>
    <xf numFmtId="2" fontId="1" fillId="0" borderId="22" xfId="0" applyNumberFormat="1" applyFont="1" applyBorder="1"/>
    <xf numFmtId="2" fontId="1" fillId="0" borderId="22" xfId="0" applyNumberFormat="1" applyFont="1" applyBorder="1" applyAlignment="1">
      <alignment horizontal="right"/>
    </xf>
    <xf numFmtId="2" fontId="1" fillId="0" borderId="23" xfId="0" applyNumberFormat="1" applyFont="1" applyBorder="1"/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right"/>
    </xf>
    <xf numFmtId="166" fontId="1" fillId="0" borderId="24" xfId="0" applyNumberFormat="1" applyFont="1" applyBorder="1"/>
    <xf numFmtId="2" fontId="1" fillId="0" borderId="25" xfId="0" applyNumberFormat="1" applyFont="1" applyBorder="1"/>
    <xf numFmtId="2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center"/>
    </xf>
    <xf numFmtId="0" fontId="4" fillId="0" borderId="26" xfId="0" applyFont="1" applyBorder="1"/>
    <xf numFmtId="0" fontId="4" fillId="0" borderId="27" xfId="0" applyFont="1" applyBorder="1"/>
    <xf numFmtId="0" fontId="5" fillId="0" borderId="27" xfId="0" applyFont="1" applyBorder="1" applyAlignment="1">
      <alignment horizontal="center"/>
    </xf>
    <xf numFmtId="0" fontId="4" fillId="0" borderId="28" xfId="0" applyFont="1" applyBorder="1"/>
    <xf numFmtId="2" fontId="1" fillId="0" borderId="29" xfId="0" applyNumberFormat="1" applyFont="1" applyBorder="1"/>
    <xf numFmtId="2" fontId="1" fillId="0" borderId="30" xfId="0" applyNumberFormat="1" applyFont="1" applyBorder="1"/>
    <xf numFmtId="2" fontId="2" fillId="0" borderId="30" xfId="0" applyNumberFormat="1" applyFont="1" applyBorder="1" applyAlignment="1">
      <alignment horizontal="center"/>
    </xf>
    <xf numFmtId="2" fontId="1" fillId="0" borderId="31" xfId="0" applyNumberFormat="1" applyFont="1" applyBorder="1"/>
    <xf numFmtId="2" fontId="2" fillId="0" borderId="32" xfId="0" applyNumberFormat="1" applyFont="1" applyBorder="1" applyAlignment="1">
      <alignment horizontal="center"/>
    </xf>
    <xf numFmtId="2" fontId="2" fillId="0" borderId="33" xfId="0" applyNumberFormat="1" applyFont="1" applyBorder="1" applyAlignment="1">
      <alignment horizontal="center"/>
    </xf>
    <xf numFmtId="2" fontId="2" fillId="0" borderId="34" xfId="0" applyNumberFormat="1" applyFont="1" applyBorder="1" applyAlignment="1">
      <alignment horizontal="center"/>
    </xf>
    <xf numFmtId="2" fontId="1" fillId="0" borderId="35" xfId="0" applyNumberFormat="1" applyFont="1" applyBorder="1"/>
    <xf numFmtId="2" fontId="2" fillId="0" borderId="36" xfId="0" applyNumberFormat="1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2" fontId="1" fillId="0" borderId="37" xfId="0" applyNumberFormat="1" applyFont="1" applyBorder="1"/>
    <xf numFmtId="2" fontId="1" fillId="0" borderId="18" xfId="0" applyNumberFormat="1" applyFont="1" applyBorder="1"/>
    <xf numFmtId="2" fontId="1" fillId="0" borderId="20" xfId="0" applyNumberFormat="1" applyFont="1" applyBorder="1"/>
    <xf numFmtId="165" fontId="1" fillId="0" borderId="1" xfId="0" applyNumberFormat="1" applyFont="1" applyBorder="1" applyAlignment="1">
      <alignment horizontal="center"/>
    </xf>
    <xf numFmtId="165" fontId="1" fillId="0" borderId="36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38" xfId="0" applyNumberFormat="1" applyFont="1" applyBorder="1"/>
    <xf numFmtId="165" fontId="1" fillId="0" borderId="35" xfId="0" applyNumberFormat="1" applyFont="1" applyBorder="1"/>
    <xf numFmtId="2" fontId="2" fillId="0" borderId="19" xfId="0" applyNumberFormat="1" applyFont="1" applyBorder="1" applyAlignment="1">
      <alignment horizontal="left"/>
    </xf>
    <xf numFmtId="2" fontId="1" fillId="0" borderId="19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6" fontId="7" fillId="0" borderId="4" xfId="0" applyNumberFormat="1" applyFont="1" applyBorder="1"/>
    <xf numFmtId="166" fontId="7" fillId="0" borderId="13" xfId="0" applyNumberFormat="1" applyFont="1" applyBorder="1"/>
    <xf numFmtId="166" fontId="7" fillId="0" borderId="14" xfId="0" applyNumberFormat="1" applyFont="1" applyBorder="1"/>
    <xf numFmtId="2" fontId="3" fillId="0" borderId="0" xfId="0" applyNumberFormat="1" applyFont="1" applyAlignment="1">
      <alignment horizontal="right"/>
    </xf>
    <xf numFmtId="164" fontId="7" fillId="0" borderId="8" xfId="0" applyNumberFormat="1" applyFont="1" applyBorder="1"/>
    <xf numFmtId="164" fontId="7" fillId="0" borderId="1" xfId="0" applyNumberFormat="1" applyFont="1" applyBorder="1"/>
    <xf numFmtId="164" fontId="7" fillId="0" borderId="15" xfId="0" applyNumberFormat="1" applyFont="1" applyBorder="1"/>
    <xf numFmtId="2" fontId="7" fillId="0" borderId="10" xfId="0" applyNumberFormat="1" applyFont="1" applyBorder="1"/>
    <xf numFmtId="2" fontId="7" fillId="0" borderId="16" xfId="0" applyNumberFormat="1" applyFont="1" applyBorder="1"/>
    <xf numFmtId="2" fontId="7" fillId="0" borderId="17" xfId="0" applyNumberFormat="1" applyFont="1" applyBorder="1"/>
    <xf numFmtId="2" fontId="7" fillId="0" borderId="4" xfId="0" applyNumberFormat="1" applyFont="1" applyBorder="1" applyAlignment="1">
      <alignment horizontal="right"/>
    </xf>
    <xf numFmtId="2" fontId="7" fillId="0" borderId="13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2" fontId="7" fillId="0" borderId="8" xfId="0" applyNumberFormat="1" applyFont="1" applyBorder="1"/>
    <xf numFmtId="2" fontId="7" fillId="0" borderId="1" xfId="0" applyNumberFormat="1" applyFont="1" applyBorder="1"/>
    <xf numFmtId="2" fontId="7" fillId="0" borderId="15" xfId="0" applyNumberFormat="1" applyFont="1" applyBorder="1"/>
    <xf numFmtId="165" fontId="7" fillId="0" borderId="35" xfId="0" applyNumberFormat="1" applyFont="1" applyBorder="1"/>
    <xf numFmtId="165" fontId="7" fillId="0" borderId="36" xfId="0" applyNumberFormat="1" applyFont="1" applyBorder="1" applyAlignment="1">
      <alignment horizontal="center"/>
    </xf>
    <xf numFmtId="2" fontId="7" fillId="0" borderId="0" xfId="0" applyNumberFormat="1" applyFont="1"/>
    <xf numFmtId="2" fontId="7" fillId="0" borderId="0" xfId="0" applyNumberFormat="1" applyFont="1" applyAlignment="1">
      <alignment horizontal="center"/>
    </xf>
    <xf numFmtId="2" fontId="7" fillId="0" borderId="0" xfId="0" applyNumberFormat="1" applyFont="1" applyBorder="1"/>
    <xf numFmtId="2" fontId="7" fillId="0" borderId="0" xfId="0" applyNumberFormat="1" applyFont="1" applyAlignment="1">
      <alignment horizontal="right"/>
    </xf>
    <xf numFmtId="2" fontId="7" fillId="0" borderId="29" xfId="0" applyNumberFormat="1" applyFont="1" applyBorder="1"/>
    <xf numFmtId="2" fontId="3" fillId="0" borderId="30" xfId="0" applyNumberFormat="1" applyFont="1" applyBorder="1" applyAlignment="1">
      <alignment horizontal="center"/>
    </xf>
    <xf numFmtId="2" fontId="7" fillId="0" borderId="31" xfId="0" applyNumberFormat="1" applyFont="1" applyBorder="1"/>
    <xf numFmtId="2" fontId="7" fillId="0" borderId="32" xfId="0" applyNumberFormat="1" applyFont="1" applyBorder="1" applyAlignment="1">
      <alignment horizontal="right"/>
    </xf>
    <xf numFmtId="2" fontId="3" fillId="0" borderId="33" xfId="0" applyNumberFormat="1" applyFont="1" applyBorder="1"/>
    <xf numFmtId="2" fontId="7" fillId="0" borderId="34" xfId="0" applyNumberFormat="1" applyFont="1" applyBorder="1"/>
    <xf numFmtId="0" fontId="5" fillId="0" borderId="26" xfId="0" applyFont="1" applyBorder="1"/>
    <xf numFmtId="0" fontId="5" fillId="0" borderId="28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Renewable Resource Biodiversity Growth Profile</a:t>
            </a:r>
          </a:p>
        </c:rich>
      </c:tx>
      <c:layout>
        <c:manualLayout>
          <c:xMode val="edge"/>
          <c:yMode val="edge"/>
          <c:x val="0.17241944572594592"/>
          <c:y val="4.3904001086166697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589337715272346"/>
          <c:y val="0.23415467245955571"/>
          <c:w val="0.7957820571966735"/>
          <c:h val="0.53172623537690777"/>
        </c:manualLayout>
      </c:layout>
      <c:areaChart>
        <c:grouping val="stacked"/>
        <c:varyColors val="0"/>
        <c:ser>
          <c:idx val="0"/>
          <c:order val="0"/>
          <c:tx>
            <c:strRef>
              <c:f>'A.ForestLogistGrowthModel.xls'!$C$20</c:f>
              <c:strCache>
                <c:ptCount val="1"/>
                <c:pt idx="0">
                  <c:v>Palm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rgbClr val="000000"/>
              </a:solidFill>
              <a:prstDash val="solid"/>
            </a:ln>
          </c:spPr>
          <c:cat>
            <c:numRef>
              <c:f>'A.ForestLogistGrowthModel.xls'!$B$21:$B$182</c:f>
              <c:numCache>
                <c:formatCode>General</c:formatCode>
                <c:ptCount val="16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</c:numCache>
            </c:numRef>
          </c:cat>
          <c:val>
            <c:numRef>
              <c:f>'A.ForestLogistGrowthModel.xls'!$C$21:$C$182</c:f>
              <c:numCache>
                <c:formatCode>0</c:formatCode>
                <c:ptCount val="162"/>
                <c:pt idx="0">
                  <c:v>500</c:v>
                </c:pt>
                <c:pt idx="1">
                  <c:v>552.44020742833095</c:v>
                </c:pt>
                <c:pt idx="2">
                  <c:v>610.36353865273941</c:v>
                </c:pt>
                <c:pt idx="3">
                  <c:v>674.3395946717684</c:v>
                </c:pt>
                <c:pt idx="4">
                  <c:v>744.99632983397339</c:v>
                </c:pt>
                <c:pt idx="5">
                  <c:v>823.02584941293787</c:v>
                </c:pt>
                <c:pt idx="6">
                  <c:v>909.19074318746505</c:v>
                </c:pt>
                <c:pt idx="7">
                  <c:v>1004.330995570347</c:v>
                </c:pt>
                <c:pt idx="8">
                  <c:v>1109.3715137586948</c:v>
                </c:pt>
                <c:pt idx="9">
                  <c:v>1225.3303157259015</c:v>
                </c:pt>
                <c:pt idx="10">
                  <c:v>1353.32741944754</c:v>
                </c:pt>
                <c:pt idx="11">
                  <c:v>1494.5944733157198</c:v>
                </c:pt>
                <c:pt idx="12">
                  <c:v>1650.4851649633772</c:v>
                </c:pt>
                <c:pt idx="13">
                  <c:v>1822.4864413479395</c:v>
                </c:pt>
                <c:pt idx="14">
                  <c:v>2012.2305665220272</c:v>
                </c:pt>
                <c:pt idx="15">
                  <c:v>2221.5080345600363</c:v>
                </c:pt>
                <c:pt idx="16">
                  <c:v>2452.2813430406031</c:v>
                </c:pt>
                <c:pt idx="17">
                  <c:v>2706.6996166384702</c:v>
                </c:pt>
                <c:pt idx="18">
                  <c:v>2987.1140499854105</c:v>
                </c:pt>
                <c:pt idx="19">
                  <c:v>3296.094113141768</c:v>
                </c:pt>
                <c:pt idx="20">
                  <c:v>3636.4444307928625</c:v>
                </c:pt>
                <c:pt idx="21">
                  <c:v>4011.2222065606147</c:v>
                </c:pt>
                <c:pt idx="22">
                  <c:v>4423.7550154246137</c:v>
                </c:pt>
                <c:pt idx="23">
                  <c:v>4877.6587289427107</c:v>
                </c:pt>
                <c:pt idx="24">
                  <c:v>5376.8552684974484</c:v>
                </c:pt>
                <c:pt idx="25">
                  <c:v>5925.5897999722192</c:v>
                </c:pt>
                <c:pt idx="26">
                  <c:v>6528.4468880312061</c:v>
                </c:pt>
                <c:pt idx="27">
                  <c:v>7190.3650187751118</c:v>
                </c:pt>
                <c:pt idx="28">
                  <c:v>7916.648775670802</c:v>
                </c:pt>
                <c:pt idx="29">
                  <c:v>8712.9778157024703</c:v>
                </c:pt>
                <c:pt idx="30">
                  <c:v>9585.4116420481259</c:v>
                </c:pt>
                <c:pt idx="31">
                  <c:v>10540.389008971695</c:v>
                </c:pt>
                <c:pt idx="32">
                  <c:v>11584.720628515559</c:v>
                </c:pt>
                <c:pt idx="33">
                  <c:v>12725.573683678558</c:v>
                </c:pt>
                <c:pt idx="34">
                  <c:v>13970.446498476709</c:v>
                </c:pt>
                <c:pt idx="35">
                  <c:v>15327.131584203451</c:v>
                </c:pt>
                <c:pt idx="36">
                  <c:v>16803.665189515294</c:v>
                </c:pt>
                <c:pt idx="37">
                  <c:v>18408.261449671361</c:v>
                </c:pt>
                <c:pt idx="38">
                  <c:v>20149.229281120148</c:v>
                </c:pt>
                <c:pt idx="39">
                  <c:v>22034.870328686869</c:v>
                </c:pt>
                <c:pt idx="40">
                  <c:v>24073.35657306117</c:v>
                </c:pt>
                <c:pt idx="41">
                  <c:v>26272.58667554686</c:v>
                </c:pt>
                <c:pt idx="42">
                  <c:v>28640.020801926526</c:v>
                </c:pt>
                <c:pt idx="43">
                  <c:v>31182.49454808607</c:v>
                </c:pt>
                <c:pt idx="44">
                  <c:v>33906.013695550457</c:v>
                </c:pt>
                <c:pt idx="45">
                  <c:v>36815.532846926711</c:v>
                </c:pt>
                <c:pt idx="46">
                  <c:v>39914.722497866394</c:v>
                </c:pt>
                <c:pt idx="47">
                  <c:v>43205.730733267985</c:v>
                </c:pt>
                <c:pt idx="48">
                  <c:v>46688.947398199023</c:v>
                </c:pt>
                <c:pt idx="49">
                  <c:v>50362.780162137082</c:v>
                </c:pt>
                <c:pt idx="50">
                  <c:v>54223.453212517787</c:v>
                </c:pt>
                <c:pt idx="51">
                  <c:v>58264.840203644882</c:v>
                </c:pt>
                <c:pt idx="52">
                  <c:v>62478.343368405243</c:v>
                </c:pt>
                <c:pt idx="53">
                  <c:v>66852.830208515545</c:v>
                </c:pt>
                <c:pt idx="54">
                  <c:v>71374.637792693888</c:v>
                </c:pt>
                <c:pt idx="55">
                  <c:v>76027.652359569562</c:v>
                </c:pt>
                <c:pt idx="56">
                  <c:v>80793.468684900334</c:v>
                </c:pt>
                <c:pt idx="57">
                  <c:v>85651.629680052982</c:v>
                </c:pt>
                <c:pt idx="58">
                  <c:v>90579.942198392921</c:v>
                </c:pt>
                <c:pt idx="59">
                  <c:v>95554.860387990571</c:v>
                </c:pt>
                <c:pt idx="60">
                  <c:v>100551.92355117935</c:v>
                </c:pt>
                <c:pt idx="61">
                  <c:v>105546.23177318186</c:v>
                </c:pt>
                <c:pt idx="62">
                  <c:v>110512.9399386085</c:v>
                </c:pt>
                <c:pt idx="63">
                  <c:v>115427.74944481932</c:v>
                </c:pt>
                <c:pt idx="64">
                  <c:v>120267.37708600221</c:v>
                </c:pt>
                <c:pt idx="65">
                  <c:v>125009.9822034931</c:v>
                </c:pt>
                <c:pt idx="66">
                  <c:v>129635.53610227481</c:v>
                </c:pt>
                <c:pt idx="67">
                  <c:v>134126.12161662345</c:v>
                </c:pt>
                <c:pt idx="68">
                  <c:v>138466.15517973277</c:v>
                </c:pt>
                <c:pt idx="69">
                  <c:v>142642.52839145577</c:v>
                </c:pt>
                <c:pt idx="70">
                  <c:v>146644.67048600951</c:v>
                </c:pt>
                <c:pt idx="71">
                  <c:v>150464.53694583659</c:v>
                </c:pt>
                <c:pt idx="72">
                  <c:v>154096.53255428947</c:v>
                </c:pt>
                <c:pt idx="73">
                  <c:v>157537.37930349022</c:v>
                </c:pt>
                <c:pt idx="74">
                  <c:v>160785.94075525156</c:v>
                </c:pt>
                <c:pt idx="75">
                  <c:v>163843.01476160437</c:v>
                </c:pt>
                <c:pt idx="76">
                  <c:v>166711.10602058872</c:v>
                </c:pt>
                <c:pt idx="77">
                  <c:v>169394.18894282638</c:v>
                </c:pt>
                <c:pt idx="78">
                  <c:v>171897.46991697809</c:v>
                </c:pt>
                <c:pt idx="79">
                  <c:v>174227.15646068798</c:v>
                </c:pt>
                <c:pt idx="80">
                  <c:v>176390.23907813567</c:v>
                </c:pt>
                <c:pt idx="81">
                  <c:v>178394.2900348831</c:v>
                </c:pt>
                <c:pt idx="82">
                  <c:v>180247.28179077667</c:v>
                </c:pt>
                <c:pt idx="83">
                  <c:v>181957.42655576894</c:v>
                </c:pt>
                <c:pt idx="84">
                  <c:v>183533.03737760577</c:v>
                </c:pt>
                <c:pt idx="85">
                  <c:v>184982.41033843902</c:v>
                </c:pt>
                <c:pt idx="86">
                  <c:v>186313.72681776693</c:v>
                </c:pt>
                <c:pt idx="87">
                  <c:v>187534.97434956356</c:v>
                </c:pt>
                <c:pt idx="88">
                  <c:v>188653.88433434535</c:v>
                </c:pt>
                <c:pt idx="89">
                  <c:v>189677.88473264995</c:v>
                </c:pt>
                <c:pt idx="90">
                  <c:v>190614.06583612043</c:v>
                </c:pt>
                <c:pt idx="91">
                  <c:v>191469.15725971534</c:v>
                </c:pt>
                <c:pt idx="92">
                  <c:v>192249.51440053759</c:v>
                </c:pt>
                <c:pt idx="93">
                  <c:v>192961.11274623868</c:v>
                </c:pt>
                <c:pt idx="94">
                  <c:v>193609.54857355304</c:v>
                </c:pt>
                <c:pt idx="95">
                  <c:v>194200.04474338688</c:v>
                </c:pt>
                <c:pt idx="96">
                  <c:v>194737.46046427151</c:v>
                </c:pt>
                <c:pt idx="97">
                  <c:v>195226.30405472021</c:v>
                </c:pt>
                <c:pt idx="98">
                  <c:v>195670.74788304997</c:v>
                </c:pt>
                <c:pt idx="99">
                  <c:v>196074.64479815203</c:v>
                </c:pt>
                <c:pt idx="100">
                  <c:v>196441.54548537932</c:v>
                </c:pt>
                <c:pt idx="101">
                  <c:v>196774.7162879472</c:v>
                </c:pt>
                <c:pt idx="102">
                  <c:v>197077.1571264352</c:v>
                </c:pt>
                <c:pt idx="103">
                  <c:v>197351.61922797438</c:v>
                </c:pt>
                <c:pt idx="104">
                  <c:v>197600.62244359899</c:v>
                </c:pt>
                <c:pt idx="105">
                  <c:v>197826.47198824849</c:v>
                </c:pt>
                <c:pt idx="106">
                  <c:v>198031.27448428521</c:v>
                </c:pt>
                <c:pt idx="107">
                  <c:v>198216.95322736105</c:v>
                </c:pt>
                <c:pt idx="108">
                  <c:v>198385.26262419025</c:v>
                </c:pt>
                <c:pt idx="109">
                  <c:v>198537.80177632405</c:v>
                </c:pt>
                <c:pt idx="110">
                  <c:v>198676.02720334253</c:v>
                </c:pt>
                <c:pt idx="111">
                  <c:v>198801.26471382732</c:v>
                </c:pt>
                <c:pt idx="112">
                  <c:v>198914.72044380818</c:v>
                </c:pt>
                <c:pt idx="113">
                  <c:v>199017.49109072931</c:v>
                </c:pt>
                <c:pt idx="114">
                  <c:v>199110.57337690992</c:v>
                </c:pt>
                <c:pt idx="115">
                  <c:v>199194.87278045228</c:v>
                </c:pt>
                <c:pt idx="116">
                  <c:v>199271.21157397042</c:v>
                </c:pt>
                <c:pt idx="117">
                  <c:v>199340.33621270291</c:v>
                </c:pt>
                <c:pt idx="118">
                  <c:v>199402.92411381329</c:v>
                </c:pt>
                <c:pt idx="119">
                  <c:v>199459.58986819032</c:v>
                </c:pt>
                <c:pt idx="120">
                  <c:v>199510.89092502263</c:v>
                </c:pt>
                <c:pt idx="121">
                  <c:v>199557.33278799278</c:v>
                </c:pt>
                <c:pt idx="122">
                  <c:v>199599.37376022566</c:v>
                </c:pt>
                <c:pt idx="123">
                  <c:v>199637.42927323587</c:v>
                </c:pt>
                <c:pt idx="124">
                  <c:v>199671.87583312549</c:v>
                </c:pt>
                <c:pt idx="125">
                  <c:v>199703.05461523967</c:v>
                </c:pt>
                <c:pt idx="126">
                  <c:v>199731.27473644301</c:v>
                </c:pt>
                <c:pt idx="127">
                  <c:v>199756.81623216823</c:v>
                </c:pt>
                <c:pt idx="128">
                  <c:v>199779.93276343212</c:v>
                </c:pt>
                <c:pt idx="129">
                  <c:v>199800.85407713428</c:v>
                </c:pt>
                <c:pt idx="130">
                  <c:v>199819.78824116016</c:v>
                </c:pt>
                <c:pt idx="131">
                  <c:v>199836.92367411265</c:v>
                </c:pt>
                <c:pt idx="132">
                  <c:v>199852.43098789777</c:v>
                </c:pt>
                <c:pt idx="133">
                  <c:v>199866.46465989121</c:v>
                </c:pt>
                <c:pt idx="134">
                  <c:v>199879.16455001605</c:v>
                </c:pt>
                <c:pt idx="135">
                  <c:v>199890.65727676215</c:v>
                </c:pt>
                <c:pt idx="136">
                  <c:v>199901.0574649729</c:v>
                </c:pt>
                <c:pt idx="137">
                  <c:v>199910.4688771138</c:v>
                </c:pt>
                <c:pt idx="138">
                  <c:v>199918.98543870827</c:v>
                </c:pt>
                <c:pt idx="139">
                  <c:v>199926.69216768371</c:v>
                </c:pt>
                <c:pt idx="140">
                  <c:v>199933.66601650184</c:v>
                </c:pt>
                <c:pt idx="141">
                  <c:v>199939.9766351521</c:v>
                </c:pt>
                <c:pt idx="142">
                  <c:v>199945.68706235755</c:v>
                </c:pt>
                <c:pt idx="143">
                  <c:v>199950.85435167665</c:v>
                </c:pt>
                <c:pt idx="144">
                  <c:v>199955.53013857422</c:v>
                </c:pt>
                <c:pt idx="145">
                  <c:v>199959.7611539799</c:v>
                </c:pt>
                <c:pt idx="146">
                  <c:v>199963.58968934466</c:v>
                </c:pt>
                <c:pt idx="147">
                  <c:v>199967.05401774423</c:v>
                </c:pt>
                <c:pt idx="148">
                  <c:v>199970.1887751566</c:v>
                </c:pt>
                <c:pt idx="149">
                  <c:v>199973.02530565986</c:v>
                </c:pt>
                <c:pt idx="150">
                  <c:v>199975.5919739462</c:v>
                </c:pt>
                <c:pt idx="151">
                  <c:v>199977.91444823219</c:v>
                </c:pt>
                <c:pt idx="152">
                  <c:v>199980.01595635837</c:v>
                </c:pt>
                <c:pt idx="153">
                  <c:v>199981.91751760908</c:v>
                </c:pt>
                <c:pt idx="154">
                  <c:v>199983.63815254639</c:v>
                </c:pt>
                <c:pt idx="155">
                  <c:v>199985.1950729368</c:v>
                </c:pt>
                <c:pt idx="156">
                  <c:v>199986.60385365444</c:v>
                </c:pt>
                <c:pt idx="157">
                  <c:v>199987.87858826644</c:v>
                </c:pt>
                <c:pt idx="158">
                  <c:v>199989.03202984604</c:v>
                </c:pt>
                <c:pt idx="159">
                  <c:v>199990.0757184129</c:v>
                </c:pt>
                <c:pt idx="160">
                  <c:v>199991.02009626885</c:v>
                </c:pt>
                <c:pt idx="161">
                  <c:v>199991.87461237592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F-4D4C-B8BA-DC7CC5D189D1}"/>
            </c:ext>
          </c:extLst>
        </c:ser>
        <c:ser>
          <c:idx val="1"/>
          <c:order val="1"/>
          <c:tx>
            <c:strRef>
              <c:f>'A.ForestLogistGrowthModel.xls'!$F$20</c:f>
              <c:strCache>
                <c:ptCount val="1"/>
                <c:pt idx="0">
                  <c:v>Teak</c:v>
                </c:pt>
              </c:strCache>
            </c:strRef>
          </c:tx>
          <c:spPr>
            <a:solidFill>
              <a:srgbClr val="99CC00"/>
            </a:solidFill>
            <a:ln w="25400">
              <a:solidFill>
                <a:srgbClr val="000000"/>
              </a:solidFill>
              <a:prstDash val="solid"/>
            </a:ln>
          </c:spPr>
          <c:cat>
            <c:numRef>
              <c:f>'A.ForestLogistGrowthModel.xls'!$B$21:$B$182</c:f>
              <c:numCache>
                <c:formatCode>General</c:formatCode>
                <c:ptCount val="16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</c:numCache>
            </c:numRef>
          </c:cat>
          <c:val>
            <c:numRef>
              <c:f>'A.ForestLogistGrowthModel.xls'!$F$21:$F$182</c:f>
              <c:numCache>
                <c:formatCode>0</c:formatCode>
                <c:ptCount val="162"/>
                <c:pt idx="0">
                  <c:v>500</c:v>
                </c:pt>
                <c:pt idx="1">
                  <c:v>528.16365484598191</c:v>
                </c:pt>
                <c:pt idx="2">
                  <c:v>557.90734812252651</c:v>
                </c:pt>
                <c:pt idx="3">
                  <c:v>589.31898874388582</c:v>
                </c:pt>
                <c:pt idx="4">
                  <c:v>622.49129164416547</c:v>
                </c:pt>
                <c:pt idx="5">
                  <c:v>657.52203067627386</c:v>
                </c:pt>
                <c:pt idx="6">
                  <c:v>694.51430366940065</c:v>
                </c:pt>
                <c:pt idx="7">
                  <c:v>733.5768100923699</c:v>
                </c:pt>
                <c:pt idx="8">
                  <c:v>774.82414176912221</c:v>
                </c:pt>
                <c:pt idx="9">
                  <c:v>818.37708708864636</c:v>
                </c:pt>
                <c:pt idx="10">
                  <c:v>864.36294914443624</c:v>
                </c:pt>
                <c:pt idx="11">
                  <c:v>912.91587822751569</c:v>
                </c:pt>
                <c:pt idx="12">
                  <c:v>964.17721908171939</c:v>
                </c:pt>
                <c:pt idx="13">
                  <c:v>1018.2958733096029</c:v>
                </c:pt>
                <c:pt idx="14">
                  <c:v>1075.4286772914734</c:v>
                </c:pt>
                <c:pt idx="15">
                  <c:v>1135.7407959477741</c:v>
                </c:pt>
                <c:pt idx="16">
                  <c:v>1199.4061326357073</c:v>
                </c:pt>
                <c:pt idx="17">
                  <c:v>1266.6077554235449</c:v>
                </c:pt>
                <c:pt idx="18">
                  <c:v>1337.5383399297075</c:v>
                </c:pt>
                <c:pt idx="19">
                  <c:v>1412.4006288472324</c:v>
                </c:pt>
                <c:pt idx="20">
                  <c:v>1491.407908196597</c:v>
                </c:pt>
                <c:pt idx="21">
                  <c:v>1574.7845002597815</c:v>
                </c:pt>
                <c:pt idx="22">
                  <c:v>1662.7662730445563</c:v>
                </c:pt>
                <c:pt idx="23">
                  <c:v>1755.6011660088384</c:v>
                </c:pt>
                <c:pt idx="24">
                  <c:v>1853.5497316390174</c:v>
                </c:pt>
                <c:pt idx="25">
                  <c:v>1956.8856923217254</c:v>
                </c:pt>
                <c:pt idx="26">
                  <c:v>2065.896511773858</c:v>
                </c:pt>
                <c:pt idx="27">
                  <c:v>2180.8839800988526</c:v>
                </c:pt>
                <c:pt idx="28">
                  <c:v>2302.1648113163383</c:v>
                </c:pt>
                <c:pt idx="29">
                  <c:v>2430.0712519652125</c:v>
                </c:pt>
                <c:pt idx="30">
                  <c:v>2564.9516991048281</c:v>
                </c:pt>
                <c:pt idx="31">
                  <c:v>2707.1713257330939</c:v>
                </c:pt>
                <c:pt idx="32">
                  <c:v>2857.1127113016737</c:v>
                </c:pt>
                <c:pt idx="33">
                  <c:v>3015.1764746348254</c:v>
                </c:pt>
                <c:pt idx="34">
                  <c:v>3181.7819061475402</c:v>
                </c:pt>
                <c:pt idx="35">
                  <c:v>3357.3675958083963</c:v>
                </c:pt>
                <c:pt idx="36">
                  <c:v>3542.3920528008052</c:v>
                </c:pt>
                <c:pt idx="37">
                  <c:v>3737.3343123013383</c:v>
                </c:pt>
                <c:pt idx="38">
                  <c:v>3942.6945242138522</c:v>
                </c:pt>
                <c:pt idx="39">
                  <c:v>4158.9945180721024</c:v>
                </c:pt>
                <c:pt idx="40">
                  <c:v>4386.7783376503676</c:v>
                </c:pt>
                <c:pt idx="41">
                  <c:v>4626.6127381013721</c:v>
                </c:pt>
                <c:pt idx="42">
                  <c:v>4879.0876376736378</c:v>
                </c:pt>
                <c:pt idx="43">
                  <c:v>5144.8165152477823</c:v>
                </c:pt>
                <c:pt idx="44">
                  <c:v>5424.4367440756314</c:v>
                </c:pt>
                <c:pt idx="45">
                  <c:v>5718.6098512105355</c:v>
                </c:pt>
                <c:pt idx="46">
                  <c:v>6028.0216911872922</c:v>
                </c:pt>
                <c:pt idx="47">
                  <c:v>6353.382521552051</c:v>
                </c:pt>
                <c:pt idx="48">
                  <c:v>6695.4269668649058</c:v>
                </c:pt>
                <c:pt idx="49">
                  <c:v>7054.9138568115377</c:v>
                </c:pt>
                <c:pt idx="50">
                  <c:v>7432.6259230779569</c:v>
                </c:pt>
                <c:pt idx="51">
                  <c:v>7829.3693386802597</c:v>
                </c:pt>
                <c:pt idx="52">
                  <c:v>8245.973082517874</c:v>
                </c:pt>
                <c:pt idx="53">
                  <c:v>8683.2881110561921</c:v>
                </c:pt>
                <c:pt idx="54">
                  <c:v>9142.1863182678499</c:v>
                </c:pt>
                <c:pt idx="55">
                  <c:v>9623.5592643008677</c:v>
                </c:pt>
                <c:pt idx="56">
                  <c:v>10128.316652828755</c:v>
                </c:pt>
                <c:pt idx="57">
                  <c:v>10657.384536709364</c:v>
                </c:pt>
                <c:pt idx="58">
                  <c:v>11211.70323147666</c:v>
                </c:pt>
                <c:pt idx="59">
                  <c:v>11792.224916356283</c:v>
                </c:pt>
                <c:pt idx="60">
                  <c:v>12399.910902979465</c:v>
                </c:pt>
                <c:pt idx="61">
                  <c:v>13035.728552821785</c:v>
                </c:pt>
                <c:pt idx="62">
                  <c:v>13700.647825663975</c:v>
                </c:pt>
                <c:pt idx="63">
                  <c:v>14395.637443117652</c:v>
                </c:pt>
                <c:pt idx="64">
                  <c:v>15121.660653530789</c:v>
                </c:pt>
                <c:pt idx="65">
                  <c:v>15879.67058743949</c:v>
                </c:pt>
                <c:pt idx="66">
                  <c:v>16670.605196212266</c:v>
                </c:pt>
                <c:pt idx="67">
                  <c:v>17495.381770683209</c:v>
                </c:pt>
                <c:pt idx="68">
                  <c:v>18354.891041426421</c:v>
                </c:pt>
                <c:pt idx="69">
                  <c:v>19249.990867909764</c:v>
                </c:pt>
                <c:pt idx="70">
                  <c:v>20181.499530091052</c:v>
                </c:pt>
                <c:pt idx="71">
                  <c:v>21150.188643076624</c:v>
                </c:pt>
                <c:pt idx="72">
                  <c:v>22156.775723224237</c:v>
                </c:pt>
                <c:pt idx="73">
                  <c:v>23201.916442484842</c:v>
                </c:pt>
                <c:pt idx="74">
                  <c:v>24286.196616765574</c:v>
                </c:pt>
                <c:pt idx="75">
                  <c:v>25410.123983545684</c:v>
                </c:pt>
                <c:pt idx="76">
                  <c:v>26574.119833751931</c:v>
                </c:pt>
                <c:pt idx="77">
                  <c:v>27778.51057281992</c:v>
                </c:pt>
                <c:pt idx="78">
                  <c:v>29023.519295728554</c:v>
                </c:pt>
                <c:pt idx="79">
                  <c:v>30309.257470351517</c:v>
                </c:pt>
                <c:pt idx="80">
                  <c:v>31635.716832449758</c:v>
                </c:pt>
                <c:pt idx="81">
                  <c:v>33002.761603735205</c:v>
                </c:pt>
                <c:pt idx="82">
                  <c:v>34410.121151347346</c:v>
                </c:pt>
                <c:pt idx="83">
                  <c:v>35857.38321247053</c:v>
                </c:pt>
                <c:pt idx="84">
                  <c:v>37343.98781134771</c:v>
                </c:pt>
                <c:pt idx="85">
                  <c:v>38869.221997295826</c:v>
                </c:pt>
                <c:pt idx="86">
                  <c:v>40432.215531194808</c:v>
                </c:pt>
                <c:pt idx="87">
                  <c:v>42031.937644054124</c:v>
                </c:pt>
                <c:pt idx="88">
                  <c:v>43667.194984446294</c:v>
                </c:pt>
                <c:pt idx="89">
                  <c:v>45336.630861701262</c:v>
                </c:pt>
                <c:pt idx="90">
                  <c:v>47038.725878727666</c:v>
                </c:pt>
                <c:pt idx="91">
                  <c:v>48771.80003220759</c:v>
                </c:pt>
                <c:pt idx="92">
                  <c:v>50534.016338848269</c:v>
                </c:pt>
                <c:pt idx="93">
                  <c:v>52323.386024630316</c:v>
                </c:pt>
                <c:pt idx="94">
                  <c:v>54137.775289933612</c:v>
                </c:pt>
                <c:pt idx="95">
                  <c:v>55974.913637534351</c:v>
                </c:pt>
                <c:pt idx="96">
                  <c:v>57832.403723324438</c:v>
                </c:pt>
                <c:pt idx="97">
                  <c:v>59707.732661873815</c:v>
                </c:pt>
                <c:pt idx="98">
                  <c:v>61598.284691363173</c:v>
                </c:pt>
                <c:pt idx="99">
                  <c:v>63501.355075721767</c:v>
                </c:pt>
                <c:pt idx="100">
                  <c:v>65414.165096793782</c:v>
                </c:pt>
                <c:pt idx="101">
                  <c:v>67333.877966776519</c:v>
                </c:pt>
                <c:pt idx="102">
                  <c:v>69257.615471731697</c:v>
                </c:pt>
                <c:pt idx="103">
                  <c:v>71182.475141285569</c:v>
                </c:pt>
                <c:pt idx="104">
                  <c:v>73105.547728216698</c:v>
                </c:pt>
                <c:pt idx="105">
                  <c:v>75023.934774855719</c:v>
                </c:pt>
                <c:pt idx="106">
                  <c:v>76934.766041317751</c:v>
                </c:pt>
                <c:pt idx="107">
                  <c:v>78835.216573618207</c:v>
                </c:pt>
                <c:pt idx="108">
                  <c:v>80722.523197581831</c:v>
                </c:pt>
                <c:pt idx="109">
                  <c:v>82594.000236887834</c:v>
                </c:pt>
                <c:pt idx="110">
                  <c:v>84447.054270188266</c:v>
                </c:pt>
                <c:pt idx="111">
                  <c:v>86279.197762452939</c:v>
                </c:pt>
                <c:pt idx="112">
                  <c:v>88088.061428895613</c:v>
                </c:pt>
                <c:pt idx="113">
                  <c:v>89871.405215300503</c:v>
                </c:pt>
                <c:pt idx="114">
                  <c:v>91627.127805533513</c:v>
                </c:pt>
                <c:pt idx="115">
                  <c:v>93353.274594715098</c:v>
                </c:pt>
                <c:pt idx="116">
                  <c:v>95048.044094189681</c:v>
                </c:pt>
                <c:pt idx="117">
                  <c:v>96709.792761337361</c:v>
                </c:pt>
                <c:pt idx="118">
                  <c:v>98337.038272790625</c:v>
                </c:pt>
                <c:pt idx="119">
                  <c:v>99928.461283186931</c:v>
                </c:pt>
                <c:pt idx="120">
                  <c:v>101482.90573274746</c:v>
                </c:pt>
                <c:pt idx="121">
                  <c:v>102999.37778538142</c:v>
                </c:pt>
                <c:pt idx="122">
                  <c:v>104477.04349443555</c:v>
                </c:pt>
                <c:pt idx="123">
                  <c:v>105915.22530552317</c:v>
                </c:pt>
                <c:pt idx="124">
                  <c:v>107313.39751504676</c:v>
                </c:pt>
                <c:pt idx="125">
                  <c:v>108671.18080915629</c:v>
                </c:pt>
                <c:pt idx="126">
                  <c:v>109988.33601110798</c:v>
                </c:pt>
                <c:pt idx="127">
                  <c:v>111264.75716552725</c:v>
                </c:pt>
                <c:pt idx="128">
                  <c:v>112500.46408620656</c:v>
                </c:pt>
                <c:pt idx="129">
                  <c:v>113695.59449008631</c:v>
                </c:pt>
                <c:pt idx="130">
                  <c:v>114850.39583430217</c:v>
                </c:pt>
                <c:pt idx="131">
                  <c:v>115965.21696596888</c:v>
                </c:pt>
                <c:pt idx="132">
                  <c:v>117040.49968603798</c:v>
                </c:pt>
                <c:pt idx="133">
                  <c:v>118076.77031942725</c:v>
                </c:pt>
                <c:pt idx="134">
                  <c:v>119074.63137397295</c:v>
                </c:pt>
                <c:pt idx="135">
                  <c:v>120034.75336085967</c:v>
                </c:pt>
                <c:pt idx="136">
                  <c:v>120957.86683927935</c:v>
                </c:pt>
                <c:pt idx="137">
                  <c:v>121844.75473835673</c:v>
                </c:pt>
                <c:pt idx="138">
                  <c:v>122696.24500002268</c:v>
                </c:pt>
                <c:pt idx="139">
                  <c:v>123513.2035776525</c:v>
                </c:pt>
                <c:pt idx="140">
                  <c:v>124296.52781701655</c:v>
                </c:pt>
                <c:pt idx="141">
                  <c:v>125047.14023848616</c:v>
                </c:pt>
                <c:pt idx="142">
                  <c:v>125765.98273254615</c:v>
                </c:pt>
                <c:pt idx="143">
                  <c:v>126454.01117451003</c:v>
                </c:pt>
                <c:pt idx="144">
                  <c:v>127112.190458916</c:v>
                </c:pt>
                <c:pt idx="145">
                  <c:v>127741.48994938999</c:v>
                </c:pt>
                <c:pt idx="146">
                  <c:v>128342.87933576886</c:v>
                </c:pt>
                <c:pt idx="147">
                  <c:v>128917.3248869441</c:v>
                </c:pt>
                <c:pt idx="148">
                  <c:v>129465.78608517227</c:v>
                </c:pt>
                <c:pt idx="149">
                  <c:v>129989.2126254516</c:v>
                </c:pt>
                <c:pt idx="150">
                  <c:v>130488.54176193122</c:v>
                </c:pt>
                <c:pt idx="151">
                  <c:v>130964.69598214942</c:v>
                </c:pt>
                <c:pt idx="152">
                  <c:v>131418.58098913508</c:v>
                </c:pt>
                <c:pt idx="153">
                  <c:v>131851.08397099801</c:v>
                </c:pt>
                <c:pt idx="154">
                  <c:v>132263.07213753407</c:v>
                </c:pt>
                <c:pt idx="155">
                  <c:v>132655.39150352887</c:v>
                </c:pt>
                <c:pt idx="156">
                  <c:v>133028.86589881705</c:v>
                </c:pt>
                <c:pt idx="157">
                  <c:v>133384.29618570473</c:v>
                </c:pt>
                <c:pt idx="158">
                  <c:v>133722.45966505352</c:v>
                </c:pt>
                <c:pt idx="159">
                  <c:v>134044.10965312182</c:v>
                </c:pt>
                <c:pt idx="160">
                  <c:v>134349.97521213914</c:v>
                </c:pt>
                <c:pt idx="161">
                  <c:v>134640.76101852226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F-4D4C-B8BA-DC7CC5D189D1}"/>
            </c:ext>
          </c:extLst>
        </c:ser>
        <c:ser>
          <c:idx val="2"/>
          <c:order val="2"/>
          <c:tx>
            <c:strRef>
              <c:f>'A.ForestLogistGrowthModel.xls'!$G$20</c:f>
              <c:strCache>
                <c:ptCount val="1"/>
                <c:pt idx="0">
                  <c:v>Ebony</c:v>
                </c:pt>
              </c:strCache>
            </c:strRef>
          </c:tx>
          <c:spPr>
            <a:solidFill>
              <a:srgbClr val="FCF305"/>
            </a:solidFill>
            <a:ln w="25400">
              <a:solidFill>
                <a:srgbClr val="000000"/>
              </a:solidFill>
              <a:prstDash val="solid"/>
            </a:ln>
          </c:spPr>
          <c:cat>
            <c:numRef>
              <c:f>'A.ForestLogistGrowthModel.xls'!$B$21:$B$182</c:f>
              <c:numCache>
                <c:formatCode>General</c:formatCode>
                <c:ptCount val="16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</c:numCache>
            </c:numRef>
          </c:cat>
          <c:val>
            <c:numRef>
              <c:f>'A.ForestLogistGrowthModel.xls'!$G$21:$G$182</c:f>
              <c:numCache>
                <c:formatCode>0</c:formatCode>
                <c:ptCount val="162"/>
                <c:pt idx="0">
                  <c:v>500</c:v>
                </c:pt>
                <c:pt idx="1">
                  <c:v>524.47787382573858</c:v>
                </c:pt>
                <c:pt idx="2">
                  <c:v>550.14856343736619</c:v>
                </c:pt>
                <c:pt idx="3">
                  <c:v>577.06964210797878</c:v>
                </c:pt>
                <c:pt idx="4">
                  <c:v>605.30140655892535</c:v>
                </c:pt>
                <c:pt idx="5">
                  <c:v>634.90700022593364</c:v>
                </c:pt>
                <c:pt idx="6">
                  <c:v>665.95254154111331</c:v>
                </c:pt>
                <c:pt idx="7">
                  <c:v>698.50725737636469</c:v>
                </c:pt>
                <c:pt idx="8">
                  <c:v>732.64362179133173</c:v>
                </c:pt>
                <c:pt idx="9">
                  <c:v>768.43750022565223</c:v>
                </c:pt>
                <c:pt idx="10">
                  <c:v>805.96829927078079</c:v>
                </c:pt>
                <c:pt idx="11">
                  <c:v>845.31912215093007</c:v>
                </c:pt>
                <c:pt idx="12">
                  <c:v>886.57693003557449</c:v>
                </c:pt>
                <c:pt idx="13">
                  <c:v>929.83270929730145</c:v>
                </c:pt>
                <c:pt idx="14">
                  <c:v>975.18164481844622</c:v>
                </c:pt>
                <c:pt idx="15">
                  <c:v>1022.723299437666</c:v>
                </c:pt>
                <c:pt idx="16">
                  <c:v>1072.5617996132632</c:v>
                </c:pt>
                <c:pt idx="17">
                  <c:v>1124.8060273633696</c:v>
                </c:pt>
                <c:pt idx="18">
                  <c:v>1179.5698185238718</c:v>
                </c:pt>
                <c:pt idx="19">
                  <c:v>1236.9721673429133</c:v>
                </c:pt>
                <c:pt idx="20">
                  <c:v>1297.1374374056738</c:v>
                </c:pt>
                <c:pt idx="21">
                  <c:v>1360.1955788546422</c:v>
                </c:pt>
                <c:pt idx="22">
                  <c:v>1426.2823518384128</c:v>
                </c:pt>
                <c:pt idx="23">
                  <c:v>1495.5395560858424</c:v>
                </c:pt>
                <c:pt idx="24">
                  <c:v>1568.1152664618535</c:v>
                </c:pt>
                <c:pt idx="25">
                  <c:v>1644.1640743158714</c:v>
                </c:pt>
                <c:pt idx="26">
                  <c:v>1723.8473343834587</c:v>
                </c:pt>
                <c:pt idx="27">
                  <c:v>1807.3334169457428</c:v>
                </c:pt>
                <c:pt idx="28">
                  <c:v>1894.7979648892795</c:v>
                </c:pt>
                <c:pt idx="29">
                  <c:v>1986.4241552406513</c:v>
                </c:pt>
                <c:pt idx="30">
                  <c:v>2082.4029646748154</c:v>
                </c:pt>
                <c:pt idx="31">
                  <c:v>2182.9334384135927</c:v>
                </c:pt>
                <c:pt idx="32">
                  <c:v>2288.2229618402444</c:v>
                </c:pt>
                <c:pt idx="33">
                  <c:v>2398.4875340571843</c:v>
                </c:pt>
                <c:pt idx="34">
                  <c:v>2513.9520425062674</c:v>
                </c:pt>
                <c:pt idx="35">
                  <c:v>2634.8505376540229</c:v>
                </c:pt>
                <c:pt idx="36">
                  <c:v>2761.4265066174025</c:v>
                </c:pt>
                <c:pt idx="37">
                  <c:v>2893.9331444684822</c:v>
                </c:pt>
                <c:pt idx="38">
                  <c:v>3032.6336218087686</c:v>
                </c:pt>
                <c:pt idx="39">
                  <c:v>3177.8013470448532</c:v>
                </c:pt>
                <c:pt idx="40">
                  <c:v>3329.7202216268324</c:v>
                </c:pt>
                <c:pt idx="41">
                  <c:v>3488.6848863289397</c:v>
                </c:pt>
                <c:pt idx="42">
                  <c:v>3655.0009564579841</c:v>
                </c:pt>
                <c:pt idx="43">
                  <c:v>3828.9852436694282</c:v>
                </c:pt>
                <c:pt idx="44">
                  <c:v>4010.9659618534001</c:v>
                </c:pt>
                <c:pt idx="45">
                  <c:v>4201.2829143236804</c:v>
                </c:pt>
                <c:pt idx="46">
                  <c:v>4400.2876593023566</c:v>
                </c:pt>
                <c:pt idx="47">
                  <c:v>4608.3436504418423</c:v>
                </c:pt>
                <c:pt idx="48">
                  <c:v>4825.8263488653147</c:v>
                </c:pt>
                <c:pt idx="49">
                  <c:v>5053.1233029373652</c:v>
                </c:pt>
                <c:pt idx="50">
                  <c:v>5290.6341917004966</c:v>
                </c:pt>
                <c:pt idx="51">
                  <c:v>5538.7708276314615</c:v>
                </c:pt>
                <c:pt idx="52">
                  <c:v>5797.9571140871867</c:v>
                </c:pt>
                <c:pt idx="53">
                  <c:v>6068.6289525251832</c:v>
                </c:pt>
                <c:pt idx="54">
                  <c:v>6351.234094301708</c:v>
                </c:pt>
                <c:pt idx="55">
                  <c:v>6646.2319315758687</c:v>
                </c:pt>
                <c:pt idx="56">
                  <c:v>6954.0932215839193</c:v>
                </c:pt>
                <c:pt idx="57">
                  <c:v>7275.2997382999411</c:v>
                </c:pt>
                <c:pt idx="58">
                  <c:v>7610.3438452728733</c:v>
                </c:pt>
                <c:pt idx="59">
                  <c:v>7959.7279832313889</c:v>
                </c:pt>
                <c:pt idx="60">
                  <c:v>8323.9640658849494</c:v>
                </c:pt>
                <c:pt idx="61">
                  <c:v>8703.5727772287391</c:v>
                </c:pt>
                <c:pt idx="62">
                  <c:v>9099.0827635913138</c:v>
                </c:pt>
                <c:pt idx="63">
                  <c:v>9511.0297136552454</c:v>
                </c:pt>
                <c:pt idx="64">
                  <c:v>9939.9553197432579</c:v>
                </c:pt>
                <c:pt idx="65">
                  <c:v>10386.406113805813</c:v>
                </c:pt>
                <c:pt idx="66">
                  <c:v>10850.932171781657</c:v>
                </c:pt>
                <c:pt idx="67">
                  <c:v>11334.085680342359</c:v>
                </c:pt>
                <c:pt idx="68">
                  <c:v>11836.419360486991</c:v>
                </c:pt>
                <c:pt idx="69">
                  <c:v>12358.484743035455</c:v>
                </c:pt>
                <c:pt idx="70">
                  <c:v>12900.83029179087</c:v>
                </c:pt>
                <c:pt idx="71">
                  <c:v>13463.999371013178</c:v>
                </c:pt>
                <c:pt idx="72">
                  <c:v>14048.528054878834</c:v>
                </c:pt>
                <c:pt idx="73">
                  <c:v>14654.942777804508</c:v>
                </c:pt>
                <c:pt idx="74">
                  <c:v>15283.75782589257</c:v>
                </c:pt>
                <c:pt idx="75">
                  <c:v>15935.47267132022</c:v>
                </c:pt>
                <c:pt idx="76">
                  <c:v>16610.569153243661</c:v>
                </c:pt>
                <c:pt idx="77">
                  <c:v>17309.508510724703</c:v>
                </c:pt>
                <c:pt idx="78">
                  <c:v>18032.728275305293</c:v>
                </c:pt>
                <c:pt idx="79">
                  <c:v>18780.639033148018</c:v>
                </c:pt>
                <c:pt idx="80">
                  <c:v>19553.621069114131</c:v>
                </c:pt>
                <c:pt idx="81">
                  <c:v>20352.020907747596</c:v>
                </c:pt>
                <c:pt idx="82">
                  <c:v>21176.147768849514</c:v>
                </c:pt>
                <c:pt idx="83">
                  <c:v>22026.269958132176</c:v>
                </c:pt>
                <c:pt idx="84">
                  <c:v>22902.611216299149</c:v>
                </c:pt>
                <c:pt idx="85">
                  <c:v>23805.347052763977</c:v>
                </c:pt>
                <c:pt idx="86">
                  <c:v>24734.601093045861</c:v>
                </c:pt>
                <c:pt idx="87">
                  <c:v>25690.441471609942</c:v>
                </c:pt>
                <c:pt idx="88">
                  <c:v>26672.877304491176</c:v>
                </c:pt>
                <c:pt idx="89">
                  <c:v>27681.855278387418</c:v>
                </c:pt>
                <c:pt idx="90">
                  <c:v>28717.256394959706</c:v>
                </c:pt>
                <c:pt idx="91">
                  <c:v>29778.892910762243</c:v>
                </c:pt>
                <c:pt idx="92">
                  <c:v>30866.505514468252</c:v>
                </c:pt>
                <c:pt idx="93">
                  <c:v>31979.760783788388</c:v>
                </c:pt>
                <c:pt idx="94">
                  <c:v>33118.248964626306</c:v>
                </c:pt>
                <c:pt idx="95">
                  <c:v>34281.482114518818</c:v>
                </c:pt>
                <c:pt idx="96">
                  <c:v>35468.892651209622</c:v>
                </c:pt>
                <c:pt idx="97">
                  <c:v>36679.832345263821</c:v>
                </c:pt>
                <c:pt idx="98">
                  <c:v>37913.571792912058</c:v>
                </c:pt>
                <c:pt idx="99">
                  <c:v>39169.300401805303</c:v>
                </c:pt>
                <c:pt idx="100">
                  <c:v>40446.126918067064</c:v>
                </c:pt>
                <c:pt idx="101">
                  <c:v>41743.080517970069</c:v>
                </c:pt>
                <c:pt idx="102">
                  <c:v>43059.112481785654</c:v>
                </c:pt>
                <c:pt idx="103">
                  <c:v>44393.098460919748</c:v>
                </c:pt>
                <c:pt idx="104">
                  <c:v>45743.841342447136</c:v>
                </c:pt>
                <c:pt idx="105">
                  <c:v>47110.074707692969</c:v>
                </c:pt>
                <c:pt idx="106">
                  <c:v>48490.466873715035</c:v>
                </c:pt>
                <c:pt idx="107">
                  <c:v>49883.625498553054</c:v>
                </c:pt>
                <c:pt idx="108">
                  <c:v>51288.102723091775</c:v>
                </c:pt>
                <c:pt idx="109">
                  <c:v>52702.400814496119</c:v>
                </c:pt>
                <c:pt idx="110">
                  <c:v>54124.978268591964</c:v>
                </c:pt>
                <c:pt idx="111">
                  <c:v>55554.256321453533</c:v>
                </c:pt>
                <c:pt idx="112">
                  <c:v>56988.625813985222</c:v>
                </c:pt>
                <c:pt idx="113">
                  <c:v>58426.454347603729</c:v>
                </c:pt>
                <c:pt idx="114">
                  <c:v>59866.093664375592</c:v>
                </c:pt>
                <c:pt idx="115">
                  <c:v>61305.887181261955</c:v>
                </c:pt>
                <c:pt idx="116">
                  <c:v>62744.177605560842</c:v>
                </c:pt>
                <c:pt idx="117">
                  <c:v>64179.314557280646</c:v>
                </c:pt>
                <c:pt idx="118">
                  <c:v>65609.662124062277</c:v>
                </c:pt>
                <c:pt idx="119">
                  <c:v>67033.606275395636</c:v>
                </c:pt>
                <c:pt idx="120">
                  <c:v>68449.562065216494</c:v>
                </c:pt>
                <c:pt idx="121">
                  <c:v>69855.980555468239</c:v>
                </c:pt>
                <c:pt idx="122">
                  <c:v>71251.355397776511</c:v>
                </c:pt>
                <c:pt idx="123">
                  <c:v>72634.229015902965</c:v>
                </c:pt>
                <c:pt idx="124">
                  <c:v>74003.198337982831</c:v>
                </c:pt>
                <c:pt idx="125">
                  <c:v>75356.9200345555</c:v>
                </c:pt>
                <c:pt idx="126">
                  <c:v>76694.115225908317</c:v>
                </c:pt>
                <c:pt idx="127">
                  <c:v>78013.573630097788</c:v>
                </c:pt>
                <c:pt idx="128">
                  <c:v>79314.157131020867</c:v>
                </c:pt>
                <c:pt idx="129">
                  <c:v>80594.802753914104</c:v>
                </c:pt>
                <c:pt idx="130">
                  <c:v>81854.525043501126</c:v>
                </c:pt>
                <c:pt idx="131">
                  <c:v>83092.417847543329</c:v>
                </c:pt>
                <c:pt idx="132">
                  <c:v>84307.655515645689</c:v>
                </c:pt>
                <c:pt idx="133">
                  <c:v>85499.493529716157</c:v>
                </c:pt>
                <c:pt idx="134">
                  <c:v>86667.268588384322</c:v>
                </c:pt>
                <c:pt idx="135">
                  <c:v>87810.398172881236</c:v>
                </c:pt>
                <c:pt idx="136">
                  <c:v>88928.379626322669</c:v>
                </c:pt>
                <c:pt idx="137">
                  <c:v>90020.788781991607</c:v>
                </c:pt>
                <c:pt idx="138">
                  <c:v>91087.278179081462</c:v>
                </c:pt>
                <c:pt idx="139">
                  <c:v>92127.57490644489</c:v>
                </c:pt>
                <c:pt idx="140">
                  <c:v>93141.47811622775</c:v>
                </c:pt>
                <c:pt idx="141">
                  <c:v>94128.856249890378</c:v>
                </c:pt>
                <c:pt idx="142">
                  <c:v>95089.644019087107</c:v>
                </c:pt>
                <c:pt idx="143">
                  <c:v>96023.83918324644</c:v>
                </c:pt>
                <c:pt idx="144">
                  <c:v>96931.499164541805</c:v>
                </c:pt>
                <c:pt idx="145">
                  <c:v>97812.73753933351</c:v>
                </c:pt>
                <c:pt idx="146">
                  <c:v>98667.720443174418</c:v>
                </c:pt>
                <c:pt idx="147">
                  <c:v>99496.662924173259</c:v>
                </c:pt>
                <c:pt idx="148">
                  <c:v>100299.82527697564</c:v>
                </c:pt>
                <c:pt idx="149">
                  <c:v>101077.50938691749</c:v>
                </c:pt>
                <c:pt idx="150">
                  <c:v>101830.05511109403</c:v>
                </c:pt>
                <c:pt idx="151">
                  <c:v>102557.83672022418</c:v>
                </c:pt>
                <c:pt idx="152">
                  <c:v>103261.2594223286</c:v>
                </c:pt>
                <c:pt idx="153">
                  <c:v>103940.75598642109</c:v>
                </c:pt>
                <c:pt idx="154">
                  <c:v>104596.78348167941</c:v>
                </c:pt>
                <c:pt idx="155">
                  <c:v>105229.8201449394</c:v>
                </c:pt>
                <c:pt idx="156">
                  <c:v>105840.3623868752</c:v>
                </c:pt>
                <c:pt idx="157">
                  <c:v>106428.92194490461</c:v>
                </c:pt>
                <c:pt idx="158">
                  <c:v>106996.02318870695</c:v>
                </c:pt>
                <c:pt idx="159">
                  <c:v>107542.20058227137</c:v>
                </c:pt>
                <c:pt idx="160">
                  <c:v>108067.99630460842</c:v>
                </c:pt>
                <c:pt idx="161">
                  <c:v>108573.95802965941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7F-4D4C-B8BA-DC7CC5D189D1}"/>
            </c:ext>
          </c:extLst>
        </c:ser>
        <c:ser>
          <c:idx val="3"/>
          <c:order val="3"/>
          <c:tx>
            <c:strRef>
              <c:f>'A.ForestLogistGrowthModel.xls'!$E$20</c:f>
              <c:strCache>
                <c:ptCount val="1"/>
                <c:pt idx="0">
                  <c:v>Rosewood</c:v>
                </c:pt>
              </c:strCache>
            </c:strRef>
          </c:tx>
          <c:spPr>
            <a:solidFill>
              <a:srgbClr val="339966"/>
            </a:solidFill>
            <a:ln w="25400">
              <a:solidFill>
                <a:srgbClr val="000000"/>
              </a:solidFill>
              <a:prstDash val="solid"/>
            </a:ln>
          </c:spPr>
          <c:cat>
            <c:numRef>
              <c:f>'A.ForestLogistGrowthModel.xls'!$B$21:$B$182</c:f>
              <c:numCache>
                <c:formatCode>General</c:formatCode>
                <c:ptCount val="16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</c:numCache>
            </c:numRef>
          </c:cat>
          <c:val>
            <c:numRef>
              <c:f>'A.ForestLogistGrowthModel.xls'!$E$21:$E$182</c:f>
              <c:numCache>
                <c:formatCode>0</c:formatCode>
                <c:ptCount val="162"/>
                <c:pt idx="0">
                  <c:v>500</c:v>
                </c:pt>
                <c:pt idx="1">
                  <c:v>530.75417324698901</c:v>
                </c:pt>
                <c:pt idx="2">
                  <c:v>563.38927399644706</c:v>
                </c:pt>
                <c:pt idx="3">
                  <c:v>598.01898292635724</c:v>
                </c:pt>
                <c:pt idx="4">
                  <c:v>634.76367961694712</c:v>
                </c:pt>
                <c:pt idx="5">
                  <c:v>673.75081550342418</c:v>
                </c:pt>
                <c:pt idx="6">
                  <c:v>715.11530479831265</c:v>
                </c:pt>
                <c:pt idx="7">
                  <c:v>758.99993387830852</c:v>
                </c:pt>
                <c:pt idx="8">
                  <c:v>805.5557895889259</c:v>
                </c:pt>
                <c:pt idx="9">
                  <c:v>854.94270686796665</c:v>
                </c:pt>
                <c:pt idx="10">
                  <c:v>907.32973602455775</c:v>
                </c:pt>
                <c:pt idx="11">
                  <c:v>962.89562993256357</c:v>
                </c:pt>
                <c:pt idx="12">
                  <c:v>1021.8293513038153</c:v>
                </c:pt>
                <c:pt idx="13">
                  <c:v>1084.3306000958776</c:v>
                </c:pt>
                <c:pt idx="14">
                  <c:v>1150.6103609788704</c:v>
                </c:pt>
                <c:pt idx="15">
                  <c:v>1220.8914706338619</c:v>
                </c:pt>
                <c:pt idx="16">
                  <c:v>1295.4092044790627</c:v>
                </c:pt>
                <c:pt idx="17">
                  <c:v>1374.4118822167609</c:v>
                </c:pt>
                <c:pt idx="18">
                  <c:v>1458.1614913607566</c:v>
                </c:pt>
                <c:pt idx="19">
                  <c:v>1546.9343276378706</c:v>
                </c:pt>
                <c:pt idx="20">
                  <c:v>1641.0216508546455</c:v>
                </c:pt>
                <c:pt idx="21">
                  <c:v>1740.7303544781455</c:v>
                </c:pt>
                <c:pt idx="22">
                  <c:v>1846.383646794226</c:v>
                </c:pt>
                <c:pt idx="23">
                  <c:v>1958.3217410739721</c:v>
                </c:pt>
                <c:pt idx="24">
                  <c:v>2076.9025516954953</c:v>
                </c:pt>
                <c:pt idx="25">
                  <c:v>2202.5023926299605</c:v>
                </c:pt>
                <c:pt idx="26">
                  <c:v>2335.5166741039425</c:v>
                </c:pt>
                <c:pt idx="27">
                  <c:v>2476.3605925911675</c:v>
                </c:pt>
                <c:pt idx="28">
                  <c:v>2625.4698085621344</c:v>
                </c:pt>
                <c:pt idx="29">
                  <c:v>2783.3011056268269</c:v>
                </c:pt>
                <c:pt idx="30">
                  <c:v>2950.3330238413905</c:v>
                </c:pt>
                <c:pt idx="31">
                  <c:v>3127.066459012317</c:v>
                </c:pt>
                <c:pt idx="32">
                  <c:v>3314.0252188206764</c:v>
                </c:pt>
                <c:pt idx="33">
                  <c:v>3511.7565255045574</c:v>
                </c:pt>
                <c:pt idx="34">
                  <c:v>3720.8314536820667</c:v>
                </c:pt>
                <c:pt idx="35">
                  <c:v>3941.8452906736979</c:v>
                </c:pt>
                <c:pt idx="36">
                  <c:v>4175.4178053976866</c:v>
                </c:pt>
                <c:pt idx="37">
                  <c:v>4422.1934105735972</c:v>
                </c:pt>
                <c:pt idx="38">
                  <c:v>4682.8412015897911</c:v>
                </c:pt>
                <c:pt idx="39">
                  <c:v>4958.0548539847414</c:v>
                </c:pt>
                <c:pt idx="40">
                  <c:v>5248.5523600801944</c:v>
                </c:pt>
                <c:pt idx="41">
                  <c:v>5555.0755839098811</c:v>
                </c:pt>
                <c:pt idx="42">
                  <c:v>5878.3896122404431</c:v>
                </c:pt>
                <c:pt idx="43">
                  <c:v>6219.2818782167997</c:v>
                </c:pt>
                <c:pt idx="44">
                  <c:v>6578.5610330235813</c:v>
                </c:pt>
                <c:pt idx="45">
                  <c:v>6957.0555399861414</c:v>
                </c:pt>
                <c:pt idx="46">
                  <c:v>7355.6119647936985</c:v>
                </c:pt>
                <c:pt idx="47">
                  <c:v>7775.0929350763472</c:v>
                </c:pt>
                <c:pt idx="48">
                  <c:v>8216.3747424757858</c:v>
                </c:pt>
                <c:pt idx="49">
                  <c:v>8680.3445606934583</c:v>
                </c:pt>
                <c:pt idx="50">
                  <c:v>9167.8972538610087</c:v>
                </c:pt>
                <c:pt idx="51">
                  <c:v>9679.9317510440596</c:v>
                </c:pt>
                <c:pt idx="52">
                  <c:v>10217.346964851529</c:v>
                </c:pt>
                <c:pt idx="53">
                  <c:v>10781.037235070655</c:v>
                </c:pt>
                <c:pt idx="54">
                  <c:v>11371.887282072614</c:v>
                </c:pt>
                <c:pt idx="55">
                  <c:v>11990.7666595194</c:v>
                </c:pt>
                <c:pt idx="56">
                  <c:v>12638.523701725802</c:v>
                </c:pt>
                <c:pt idx="57">
                  <c:v>13315.978967950496</c:v>
                </c:pt>
                <c:pt idx="58">
                  <c:v>14023.91819395019</c:v>
                </c:pt>
                <c:pt idx="59">
                  <c:v>14763.084770344165</c:v>
                </c:pt>
                <c:pt idx="60">
                  <c:v>15534.171777686615</c:v>
                </c:pt>
                <c:pt idx="61">
                  <c:v>16337.813619573182</c:v>
                </c:pt>
                <c:pt idx="62">
                  <c:v>17174.57730751278</c:v>
                </c:pt>
                <c:pt idx="63">
                  <c:v>18044.953464519967</c:v>
                </c:pt>
                <c:pt idx="64">
                  <c:v>18949.347128213569</c:v>
                </c:pt>
                <c:pt idx="65">
                  <c:v>19888.068448367816</c:v>
                </c:pt>
                <c:pt idx="66">
                  <c:v>20861.323388015888</c:v>
                </c:pt>
                <c:pt idx="67">
                  <c:v>21869.204550950664</c:v>
                </c:pt>
                <c:pt idx="68">
                  <c:v>22911.682271347392</c:v>
                </c:pt>
                <c:pt idx="69">
                  <c:v>23988.596112737872</c:v>
                </c:pt>
                <c:pt idx="70">
                  <c:v>25099.646933154676</c:v>
                </c:pt>
                <c:pt idx="71">
                  <c:v>26244.389680367771</c:v>
                </c:pt>
                <c:pt idx="72">
                  <c:v>27422.227085196049</c:v>
                </c:pt>
                <c:pt idx="73">
                  <c:v>28632.404421350442</c:v>
                </c:pt>
                <c:pt idx="74">
                  <c:v>29874.005496675651</c:v>
                </c:pt>
                <c:pt idx="75">
                  <c:v>31145.950032602355</c:v>
                </c:pt>
                <c:pt idx="76">
                  <c:v>32446.992575824028</c:v>
                </c:pt>
                <c:pt idx="77">
                  <c:v>33775.723068533371</c:v>
                </c:pt>
                <c:pt idx="78">
                  <c:v>35130.569181032632</c:v>
                </c:pt>
                <c:pt idx="79">
                  <c:v>36509.800483398263</c:v>
                </c:pt>
                <c:pt idx="80">
                  <c:v>37911.534501567803</c:v>
                </c:pt>
                <c:pt idx="81">
                  <c:v>39333.744668371022</c:v>
                </c:pt>
                <c:pt idx="82">
                  <c:v>40774.270142487519</c:v>
                </c:pt>
                <c:pt idx="83">
                  <c:v>42230.827429104007</c:v>
                </c:pt>
                <c:pt idx="84">
                  <c:v>43701.023696331205</c:v>
                </c:pt>
                <c:pt idx="85">
                  <c:v>45182.371642491024</c:v>
                </c:pt>
                <c:pt idx="86">
                  <c:v>46672.305732519657</c:v>
                </c:pt>
                <c:pt idx="87">
                  <c:v>48168.199588249096</c:v>
                </c:pt>
                <c:pt idx="88">
                  <c:v>49667.384288463625</c:v>
                </c:pt>
                <c:pt idx="89">
                  <c:v>51167.167311461992</c:v>
                </c:pt>
                <c:pt idx="90">
                  <c:v>52664.851836288617</c:v>
                </c:pt>
                <c:pt idx="91">
                  <c:v>54157.756109474729</c:v>
                </c:pt>
                <c:pt idx="92">
                  <c:v>55643.232582421064</c:v>
                </c:pt>
                <c:pt idx="93">
                  <c:v>57118.68653052867</c:v>
                </c:pt>
                <c:pt idx="94">
                  <c:v>58581.593878601867</c:v>
                </c:pt>
                <c:pt idx="95">
                  <c:v>60029.517977384618</c:v>
                </c:pt>
                <c:pt idx="96">
                  <c:v>61460.125102552309</c:v>
                </c:pt>
                <c:pt idx="97">
                  <c:v>62871.198479062579</c:v>
                </c:pt>
                <c:pt idx="98">
                  <c:v>64260.650669290517</c:v>
                </c:pt>
                <c:pt idx="99">
                  <c:v>65626.534201562477</c:v>
                </c:pt>
                <c:pt idx="100">
                  <c:v>66967.050355238156</c:v>
                </c:pt>
                <c:pt idx="101">
                  <c:v>68280.556058072922</c:v>
                </c:pt>
                <c:pt idx="102">
                  <c:v>69565.568890010443</c:v>
                </c:pt>
                <c:pt idx="103">
                  <c:v>70820.770223708983</c:v>
                </c:pt>
                <c:pt idx="104">
                  <c:v>72045.006565077958</c:v>
                </c:pt>
                <c:pt idx="105">
                  <c:v>73237.289186152877</c:v>
                </c:pt>
                <c:pt idx="106">
                  <c:v>74396.79216724493</c:v>
                </c:pt>
                <c:pt idx="107">
                  <c:v>75522.848985142962</c:v>
                </c:pt>
                <c:pt idx="108">
                  <c:v>76614.947799100511</c:v>
                </c:pt>
                <c:pt idx="109">
                  <c:v>77672.72559647428</c:v>
                </c:pt>
                <c:pt idx="110">
                  <c:v>78695.961365405135</c:v>
                </c:pt>
                <c:pt idx="111">
                  <c:v>79684.568463207848</c:v>
                </c:pt>
                <c:pt idx="112">
                  <c:v>80638.586346600714</c:v>
                </c:pt>
                <c:pt idx="113">
                  <c:v>81558.17182408474</c:v>
                </c:pt>
                <c:pt idx="114">
                  <c:v>82443.589982223944</c:v>
                </c:pt>
                <c:pt idx="115">
                  <c:v>83295.204926855688</c:v>
                </c:pt>
                <c:pt idx="116">
                  <c:v>84113.470467923442</c:v>
                </c:pt>
                <c:pt idx="117">
                  <c:v>84898.920863204155</c:v>
                </c:pt>
                <c:pt idx="118">
                  <c:v>85652.161722176999</c:v>
                </c:pt>
                <c:pt idx="119">
                  <c:v>86373.861157076724</c:v>
                </c:pt>
                <c:pt idx="120">
                  <c:v>87064.741254161272</c:v>
                </c:pt>
                <c:pt idx="121">
                  <c:v>87725.569924699186</c:v>
                </c:pt>
                <c:pt idx="122">
                  <c:v>88357.153182392518</c:v>
                </c:pt>
                <c:pt idx="123">
                  <c:v>88960.327882073485</c:v>
                </c:pt>
                <c:pt idx="124">
                  <c:v>89535.954943673554</c:v>
                </c:pt>
                <c:pt idx="125">
                  <c:v>90084.913075744116</c:v>
                </c:pt>
                <c:pt idx="126">
                  <c:v>90608.093004234135</c:v>
                </c:pt>
                <c:pt idx="127">
                  <c:v>91106.392204809716</c:v>
                </c:pt>
                <c:pt idx="128">
                  <c:v>91580.710130696782</c:v>
                </c:pt>
                <c:pt idx="129">
                  <c:v>92031.943922790713</c:v>
                </c:pt>
                <c:pt idx="130">
                  <c:v>92460.984584536025</c:v>
                </c:pt>
                <c:pt idx="131">
                  <c:v>92868.71360075337</c:v>
                </c:pt>
                <c:pt idx="132">
                  <c:v>93255.999977091749</c:v>
                </c:pt>
                <c:pt idx="133">
                  <c:v>93623.697675021511</c:v>
                </c:pt>
                <c:pt idx="134">
                  <c:v>93972.64341616469</c:v>
                </c:pt>
                <c:pt idx="135">
                  <c:v>94303.654829196224</c:v>
                </c:pt>
                <c:pt idx="136">
                  <c:v>94617.528912458918</c:v>
                </c:pt>
                <c:pt idx="137">
                  <c:v>94915.040785734614</c:v>
                </c:pt>
                <c:pt idx="138">
                  <c:v>95196.942705234891</c:v>
                </c:pt>
                <c:pt idx="139">
                  <c:v>95463.963316749374</c:v>
                </c:pt>
                <c:pt idx="140">
                  <c:v>95716.807122960017</c:v>
                </c:pt>
                <c:pt idx="141">
                  <c:v>95956.154142144471</c:v>
                </c:pt>
                <c:pt idx="142">
                  <c:v>96182.659736807473</c:v>
                </c:pt>
                <c:pt idx="143">
                  <c:v>96396.954592155656</c:v>
                </c:pt>
                <c:pt idx="144">
                  <c:v>96599.644825739451</c:v>
                </c:pt>
                <c:pt idx="145">
                  <c:v>96791.312210995966</c:v>
                </c:pt>
                <c:pt idx="146">
                  <c:v>96972.514498821052</c:v>
                </c:pt>
                <c:pt idx="147">
                  <c:v>97143.785822656122</c:v>
                </c:pt>
                <c:pt idx="148">
                  <c:v>97305.637173885858</c:v>
                </c:pt>
                <c:pt idx="149">
                  <c:v>97458.556935594781</c:v>
                </c:pt>
                <c:pt idx="150">
                  <c:v>97603.011463916628</c:v>
                </c:pt>
                <c:pt idx="151">
                  <c:v>97739.445707327046</c:v>
                </c:pt>
                <c:pt idx="152">
                  <c:v>97868.283855274465</c:v>
                </c:pt>
                <c:pt idx="153">
                  <c:v>97989.930008512601</c:v>
                </c:pt>
                <c:pt idx="154">
                  <c:v>98104.768864395941</c:v>
                </c:pt>
                <c:pt idx="155">
                  <c:v>98213.166411223341</c:v>
                </c:pt>
                <c:pt idx="156">
                  <c:v>98315.470626469745</c:v>
                </c:pt>
                <c:pt idx="157">
                  <c:v>98412.012174433679</c:v>
                </c:pt>
                <c:pt idx="158">
                  <c:v>98503.105099452208</c:v>
                </c:pt>
                <c:pt idx="159">
                  <c:v>98589.04751139885</c:v>
                </c:pt>
                <c:pt idx="160">
                  <c:v>98670.122260687218</c:v>
                </c:pt>
                <c:pt idx="161">
                  <c:v>98746.597600457651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7F-4D4C-B8BA-DC7CC5D189D1}"/>
            </c:ext>
          </c:extLst>
        </c:ser>
        <c:ser>
          <c:idx val="4"/>
          <c:order val="4"/>
          <c:tx>
            <c:strRef>
              <c:f>'A.ForestLogistGrowthModel.xls'!$D$20</c:f>
              <c:strCache>
                <c:ptCount val="1"/>
                <c:pt idx="0">
                  <c:v>Bamboo</c:v>
                </c:pt>
              </c:strCache>
            </c:strRef>
          </c:tx>
          <c:spPr>
            <a:solidFill>
              <a:srgbClr val="993366"/>
            </a:solidFill>
            <a:ln w="25400">
              <a:solidFill>
                <a:srgbClr val="000000"/>
              </a:solidFill>
              <a:prstDash val="solid"/>
            </a:ln>
          </c:spPr>
          <c:cat>
            <c:numRef>
              <c:f>'A.ForestLogistGrowthModel.xls'!$B$21:$B$182</c:f>
              <c:numCache>
                <c:formatCode>General</c:formatCode>
                <c:ptCount val="16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</c:numCache>
            </c:numRef>
          </c:cat>
          <c:val>
            <c:numRef>
              <c:f>'A.ForestLogistGrowthModel.xls'!$D$21:$D$182</c:f>
              <c:numCache>
                <c:formatCode>0</c:formatCode>
                <c:ptCount val="162"/>
                <c:pt idx="0">
                  <c:v>500</c:v>
                </c:pt>
                <c:pt idx="1">
                  <c:v>536.16957610361442</c:v>
                </c:pt>
                <c:pt idx="2">
                  <c:v>574.94907381671806</c:v>
                </c:pt>
                <c:pt idx="3">
                  <c:v>616.52583745313382</c:v>
                </c:pt>
                <c:pt idx="4">
                  <c:v>661.1005120721918</c:v>
                </c:pt>
                <c:pt idx="5">
                  <c:v>708.88796572700994</c:v>
                </c:pt>
                <c:pt idx="6">
                  <c:v>760.11827234000179</c:v>
                </c:pt>
                <c:pt idx="7">
                  <c:v>815.0377586848789</c:v>
                </c:pt>
                <c:pt idx="8">
                  <c:v>873.91011907387724</c:v>
                </c:pt>
                <c:pt idx="9">
                  <c:v>937.01760145826483</c:v>
                </c:pt>
                <c:pt idx="10">
                  <c:v>1004.662268746031</c:v>
                </c:pt>
                <c:pt idx="11">
                  <c:v>1077.1673392191828</c:v>
                </c:pt>
                <c:pt idx="12">
                  <c:v>1154.8786099897152</c:v>
                </c:pt>
                <c:pt idx="13">
                  <c:v>1238.1659674628947</c:v>
                </c:pt>
                <c:pt idx="14">
                  <c:v>1327.4249887728454</c:v>
                </c:pt>
                <c:pt idx="15">
                  <c:v>1423.0786381116227</c:v>
                </c:pt>
                <c:pt idx="16">
                  <c:v>1525.5790617809023</c:v>
                </c:pt>
                <c:pt idx="17">
                  <c:v>1635.4094856459108</c:v>
                </c:pt>
                <c:pt idx="18">
                  <c:v>1753.0862184538016</c:v>
                </c:pt>
                <c:pt idx="19">
                  <c:v>1879.1607641813312</c:v>
                </c:pt>
                <c:pt idx="20">
                  <c:v>2014.2220461859729</c:v>
                </c:pt>
                <c:pt idx="21">
                  <c:v>2158.8987454352609</c:v>
                </c:pt>
                <c:pt idx="22">
                  <c:v>2313.8617544640119</c:v>
                </c:pt>
                <c:pt idx="23">
                  <c:v>2479.8267479391066</c:v>
                </c:pt>
                <c:pt idx="24">
                  <c:v>2657.5568697752333</c:v>
                </c:pt>
                <c:pt idx="25">
                  <c:v>2847.8655356190329</c:v>
                </c:pt>
                <c:pt idx="26">
                  <c:v>3051.6193481772052</c:v>
                </c:pt>
                <c:pt idx="27">
                  <c:v>3269.7411212779884</c:v>
                </c:pt>
                <c:pt idx="28">
                  <c:v>3503.2130066940908</c:v>
                </c:pt>
                <c:pt idx="29">
                  <c:v>3753.0797155850491</c:v>
                </c:pt>
                <c:pt idx="30">
                  <c:v>4020.4518239025524</c:v>
                </c:pt>
                <c:pt idx="31">
                  <c:v>4306.5091482055595</c:v>
                </c:pt>
                <c:pt idx="32">
                  <c:v>4612.5041750135424</c:v>
                </c:pt>
                <c:pt idx="33">
                  <c:v>4939.7655230452337</c:v>
                </c:pt>
                <c:pt idx="34">
                  <c:v>5289.7014134055189</c:v>
                </c:pt>
                <c:pt idx="35">
                  <c:v>5663.8031179544532</c:v>
                </c:pt>
                <c:pt idx="36">
                  <c:v>6063.6483506807081</c:v>
                </c:pt>
                <c:pt idx="37">
                  <c:v>6490.9045608724255</c:v>
                </c:pt>
                <c:pt idx="38">
                  <c:v>6947.3320802020635</c:v>
                </c:pt>
                <c:pt idx="39">
                  <c:v>7434.7870684973877</c:v>
                </c:pt>
                <c:pt idx="40">
                  <c:v>7955.2241949487707</c:v>
                </c:pt>
                <c:pt idx="41">
                  <c:v>8510.6989828091955</c:v>
                </c:pt>
                <c:pt idx="42">
                  <c:v>9103.3697363030424</c:v>
                </c:pt>
                <c:pt idx="43">
                  <c:v>9735.4989585230214</c:v>
                </c:pt>
                <c:pt idx="44">
                  <c:v>10409.454158642255</c:v>
                </c:pt>
                <c:pt idx="45">
                  <c:v>11127.707935917964</c:v>
                </c:pt>
                <c:pt idx="46">
                  <c:v>11892.837216877075</c:v>
                </c:pt>
                <c:pt idx="47">
                  <c:v>12707.521510965968</c:v>
                </c:pt>
                <c:pt idx="48">
                  <c:v>13574.540039090378</c:v>
                </c:pt>
                <c:pt idx="49">
                  <c:v>14496.767579209833</c:v>
                </c:pt>
                <c:pt idx="50">
                  <c:v>15477.168863900079</c:v>
                </c:pt>
                <c:pt idx="51">
                  <c:v>16518.79135705722</c:v>
                </c:pt>
                <c:pt idx="52">
                  <c:v>17624.756231274627</c:v>
                </c:pt>
                <c:pt idx="53">
                  <c:v>18798.247364552848</c:v>
                </c:pt>
                <c:pt idx="54">
                  <c:v>20042.498175668206</c:v>
                </c:pt>
                <c:pt idx="55">
                  <c:v>21360.776122569998</c:v>
                </c:pt>
                <c:pt idx="56">
                  <c:v>22756.364698514175</c:v>
                </c:pt>
                <c:pt idx="57">
                  <c:v>24232.542777232371</c:v>
                </c:pt>
                <c:pt idx="58">
                  <c:v>25792.561182259567</c:v>
                </c:pt>
                <c:pt idx="59">
                  <c:v>27439.616387559516</c:v>
                </c:pt>
                <c:pt idx="60">
                  <c:v>29176.821297677248</c:v>
                </c:pt>
                <c:pt idx="61">
                  <c:v>31007.173106559694</c:v>
                </c:pt>
                <c:pt idx="62">
                  <c:v>32933.518295449285</c:v>
                </c:pt>
                <c:pt idx="63">
                  <c:v>34958.514902105453</c:v>
                </c:pt>
                <c:pt idx="64">
                  <c:v>37084.592275877279</c:v>
                </c:pt>
                <c:pt idx="65">
                  <c:v>39313.908625182026</c:v>
                </c:pt>
                <c:pt idx="66">
                  <c:v>41648.306764486602</c:v>
                </c:pt>
                <c:pt idx="67">
                  <c:v>44089.268575015099</c:v>
                </c:pt>
                <c:pt idx="68">
                  <c:v>46637.868804439277</c:v>
                </c:pt>
                <c:pt idx="69">
                  <c:v>49294.728942297355</c:v>
                </c:pt>
                <c:pt idx="70">
                  <c:v>52059.972015592801</c:v>
                </c:pt>
                <c:pt idx="71">
                  <c:v>54933.179248001725</c:v>
                </c:pt>
                <c:pt idx="72">
                  <c:v>57913.34961082854</c:v>
                </c:pt>
                <c:pt idx="73">
                  <c:v>60998.863358354676</c:v>
                </c:pt>
                <c:pt idx="74">
                  <c:v>64187.450678481517</c:v>
                </c:pt>
                <c:pt idx="75">
                  <c:v>67476.166595735282</c:v>
                </c:pt>
                <c:pt idx="76">
                  <c:v>70861.373232581245</c:v>
                </c:pt>
                <c:pt idx="77">
                  <c:v>74338.730462439315</c:v>
                </c:pt>
                <c:pt idx="78">
                  <c:v>77903.195871176824</c:v>
                </c:pt>
                <c:pt idx="79">
                  <c:v>81549.034782483155</c:v>
                </c:pt>
                <c:pt idx="80">
                  <c:v>85269.840897982111</c:v>
                </c:pt>
                <c:pt idx="81">
                  <c:v>89058.567859317482</c:v>
                </c:pt>
                <c:pt idx="82">
                  <c:v>92907.571763433516</c:v>
                </c:pt>
                <c:pt idx="83">
                  <c:v>96808.664363033313</c:v>
                </c:pt>
                <c:pt idx="84">
                  <c:v>100753.17637305782</c:v>
                </c:pt>
                <c:pt idx="85">
                  <c:v>104732.02999395627</c:v>
                </c:pt>
                <c:pt idx="86">
                  <c:v>108735.81946741749</c:v>
                </c:pt>
                <c:pt idx="87">
                  <c:v>112754.89821411388</c:v>
                </c:pt>
                <c:pt idx="88">
                  <c:v>116779.47087908017</c:v>
                </c:pt>
                <c:pt idx="89">
                  <c:v>120799.68844008118</c:v>
                </c:pt>
                <c:pt idx="90">
                  <c:v>124805.74442667133</c:v>
                </c:pt>
                <c:pt idx="91">
                  <c:v>128787.97025835568</c:v>
                </c:pt>
                <c:pt idx="92">
                  <c:v>132736.92774143675</c:v>
                </c:pt>
                <c:pt idx="93">
                  <c:v>136643.49686410069</c:v>
                </c:pt>
                <c:pt idx="94">
                  <c:v>140498.95719271887</c:v>
                </c:pt>
                <c:pt idx="95">
                  <c:v>144295.06139060843</c:v>
                </c:pt>
                <c:pt idx="96">
                  <c:v>148024.0996423818</c:v>
                </c:pt>
                <c:pt idx="97">
                  <c:v>151678.95405946995</c:v>
                </c:pt>
                <c:pt idx="98">
                  <c:v>155253.14245146833</c:v>
                </c:pt>
                <c:pt idx="99">
                  <c:v>158740.85115965735</c:v>
                </c:pt>
                <c:pt idx="100">
                  <c:v>162136.95695028093</c:v>
                </c:pt>
                <c:pt idx="101">
                  <c:v>165437.03824438344</c:v>
                </c:pt>
                <c:pt idx="102">
                  <c:v>168637.37620876421</c:v>
                </c:pt>
                <c:pt idx="103">
                  <c:v>171734.94644193715</c:v>
                </c:pt>
                <c:pt idx="104">
                  <c:v>174727.40215547968</c:v>
                </c:pt>
                <c:pt idx="105">
                  <c:v>177613.04987295406</c:v>
                </c:pt>
                <c:pt idx="106">
                  <c:v>180390.81874613804</c:v>
                </c:pt>
                <c:pt idx="107">
                  <c:v>183060.22462402834</c:v>
                </c:pt>
                <c:pt idx="108">
                  <c:v>185621.33000798061</c:v>
                </c:pt>
                <c:pt idx="109">
                  <c:v>188074.70099151542</c:v>
                </c:pt>
                <c:pt idx="110">
                  <c:v>190421.36222154199</c:v>
                </c:pt>
                <c:pt idx="111">
                  <c:v>192662.75083507286</c:v>
                </c:pt>
                <c:pt idx="112">
                  <c:v>194800.67022788187</c:v>
                </c:pt>
                <c:pt idx="113">
                  <c:v>196837.24440459511</c:v>
                </c:pt>
                <c:pt idx="114">
                  <c:v>198774.87354842524</c:v>
                </c:pt>
                <c:pt idx="115">
                  <c:v>200616.19133747881</c:v>
                </c:pt>
                <c:pt idx="116">
                  <c:v>202364.024426838</c:v>
                </c:pt>
                <c:pt idx="117">
                  <c:v>204021.35441420044</c:v>
                </c:pt>
                <c:pt idx="118">
                  <c:v>205591.28251377019</c:v>
                </c:pt>
                <c:pt idx="119">
                  <c:v>207076.99707964802</c:v>
                </c:pt>
                <c:pt idx="120">
                  <c:v>208481.74404689937</c:v>
                </c:pt>
                <c:pt idx="121">
                  <c:v>209808.80029599203</c:v>
                </c:pt>
                <c:pt idx="122">
                  <c:v>211061.44989421073</c:v>
                </c:pt>
                <c:pt idx="123">
                  <c:v>212242.96312546203</c:v>
                </c:pt>
                <c:pt idx="124">
                  <c:v>213356.57818686098</c:v>
                </c:pt>
                <c:pt idx="125">
                  <c:v>214405.48540576675</c:v>
                </c:pt>
                <c:pt idx="126">
                  <c:v>215392.81381355677</c:v>
                </c:pt>
                <c:pt idx="127">
                  <c:v>216321.61990141624</c:v>
                </c:pt>
                <c:pt idx="128">
                  <c:v>217194.87837781178</c:v>
                </c:pt>
                <c:pt idx="129">
                  <c:v>218015.47474619077</c:v>
                </c:pt>
                <c:pt idx="130">
                  <c:v>218786.19952394839</c:v>
                </c:pt>
                <c:pt idx="131">
                  <c:v>219509.74392906498</c:v>
                </c:pt>
                <c:pt idx="132">
                  <c:v>220188.69686834322</c:v>
                </c:pt>
                <c:pt idx="133">
                  <c:v>220825.54307027874</c:v>
                </c:pt>
                <c:pt idx="134">
                  <c:v>221422.66221576472</c:v>
                </c:pt>
                <c:pt idx="135">
                  <c:v>221982.32893063812</c:v>
                </c:pt>
                <c:pt idx="136">
                  <c:v>222506.71351516873</c:v>
                </c:pt>
                <c:pt idx="137">
                  <c:v>222997.88329669295</c:v>
                </c:pt>
                <c:pt idx="138">
                  <c:v>223457.80450248127</c:v>
                </c:pt>
                <c:pt idx="139">
                  <c:v>223888.34456043466</c:v>
                </c:pt>
                <c:pt idx="140">
                  <c:v>224291.27474520367</c:v>
                </c:pt>
                <c:pt idx="141">
                  <c:v>224668.27309673984</c:v>
                </c:pt>
                <c:pt idx="142">
                  <c:v>225020.92754705693</c:v>
                </c:pt>
                <c:pt idx="143">
                  <c:v>225350.73919907992</c:v>
                </c:pt>
                <c:pt idx="144">
                  <c:v>225659.12570888433</c:v>
                </c:pt>
                <c:pt idx="145">
                  <c:v>225947.42472937817</c:v>
                </c:pt>
                <c:pt idx="146">
                  <c:v>226216.89737958496</c:v>
                </c:pt>
                <c:pt idx="147">
                  <c:v>226468.73170916483</c:v>
                </c:pt>
                <c:pt idx="148">
                  <c:v>226704.04613270701</c:v>
                </c:pt>
                <c:pt idx="149">
                  <c:v>226923.89281267099</c:v>
                </c:pt>
                <c:pt idx="150">
                  <c:v>227129.26097369273</c:v>
                </c:pt>
                <c:pt idx="151">
                  <c:v>227321.08013433949</c:v>
                </c:pt>
                <c:pt idx="152">
                  <c:v>227500.22324534383</c:v>
                </c:pt>
                <c:pt idx="153">
                  <c:v>227667.50972590051</c:v>
                </c:pt>
                <c:pt idx="154">
                  <c:v>227823.70839182008</c:v>
                </c:pt>
                <c:pt idx="155">
                  <c:v>227969.54027122897</c:v>
                </c:pt>
                <c:pt idx="156">
                  <c:v>228105.68130511907</c:v>
                </c:pt>
                <c:pt idx="157">
                  <c:v>228232.7649314228</c:v>
                </c:pt>
                <c:pt idx="158">
                  <c:v>228351.38455243531</c:v>
                </c:pt>
                <c:pt idx="159">
                  <c:v>228462.09588636467</c:v>
                </c:pt>
                <c:pt idx="160">
                  <c:v>228565.41920457853</c:v>
                </c:pt>
                <c:pt idx="161">
                  <c:v>228661.84145675629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7F-4D4C-B8BA-DC7CC5D18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7944527"/>
        <c:axId val="1"/>
      </c:areaChart>
      <c:catAx>
        <c:axId val="21279445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127944527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873461715900204"/>
          <c:y val="0.88295824406624124"/>
          <c:w val="0.5384791920364157"/>
          <c:h val="7.31733351436111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Ebony Growth Profile</a:t>
            </a:r>
          </a:p>
        </c:rich>
      </c:tx>
      <c:layout>
        <c:manualLayout>
          <c:xMode val="edge"/>
          <c:yMode val="edge"/>
          <c:x val="0.3444552045816115"/>
          <c:y val="3.7384475725097524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88932276538756"/>
          <c:y val="0.2383260327474967"/>
          <c:w val="0.80280285583940103"/>
          <c:h val="0.61217078999847196"/>
        </c:manualLayout>
      </c:layout>
      <c:lineChart>
        <c:grouping val="standard"/>
        <c:varyColors val="0"/>
        <c:ser>
          <c:idx val="0"/>
          <c:order val="0"/>
          <c:tx>
            <c:strRef>
              <c:f>'A.ForestLogistGrowthModel.xls'!$G$20</c:f>
              <c:strCache>
                <c:ptCount val="1"/>
                <c:pt idx="0">
                  <c:v>Ebony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ash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'A.ForestLogistGrowthModel.xls'!$G$21:$G$182</c:f>
              <c:numCache>
                <c:formatCode>0</c:formatCode>
                <c:ptCount val="162"/>
                <c:pt idx="0">
                  <c:v>500</c:v>
                </c:pt>
                <c:pt idx="1">
                  <c:v>524.47787382573858</c:v>
                </c:pt>
                <c:pt idx="2">
                  <c:v>550.14856343736619</c:v>
                </c:pt>
                <c:pt idx="3">
                  <c:v>577.06964210797878</c:v>
                </c:pt>
                <c:pt idx="4">
                  <c:v>605.30140655892535</c:v>
                </c:pt>
                <c:pt idx="5">
                  <c:v>634.90700022593364</c:v>
                </c:pt>
                <c:pt idx="6">
                  <c:v>665.95254154111331</c:v>
                </c:pt>
                <c:pt idx="7">
                  <c:v>698.50725737636469</c:v>
                </c:pt>
                <c:pt idx="8">
                  <c:v>732.64362179133173</c:v>
                </c:pt>
                <c:pt idx="9">
                  <c:v>768.43750022565223</c:v>
                </c:pt>
                <c:pt idx="10">
                  <c:v>805.96829927078079</c:v>
                </c:pt>
                <c:pt idx="11">
                  <c:v>845.31912215093007</c:v>
                </c:pt>
                <c:pt idx="12">
                  <c:v>886.57693003557449</c:v>
                </c:pt>
                <c:pt idx="13">
                  <c:v>929.83270929730145</c:v>
                </c:pt>
                <c:pt idx="14">
                  <c:v>975.18164481844622</c:v>
                </c:pt>
                <c:pt idx="15">
                  <c:v>1022.723299437666</c:v>
                </c:pt>
                <c:pt idx="16">
                  <c:v>1072.5617996132632</c:v>
                </c:pt>
                <c:pt idx="17">
                  <c:v>1124.8060273633696</c:v>
                </c:pt>
                <c:pt idx="18">
                  <c:v>1179.5698185238718</c:v>
                </c:pt>
                <c:pt idx="19">
                  <c:v>1236.9721673429133</c:v>
                </c:pt>
                <c:pt idx="20">
                  <c:v>1297.1374374056738</c:v>
                </c:pt>
                <c:pt idx="21">
                  <c:v>1360.1955788546422</c:v>
                </c:pt>
                <c:pt idx="22">
                  <c:v>1426.2823518384128</c:v>
                </c:pt>
                <c:pt idx="23">
                  <c:v>1495.5395560858424</c:v>
                </c:pt>
                <c:pt idx="24">
                  <c:v>1568.1152664618535</c:v>
                </c:pt>
                <c:pt idx="25">
                  <c:v>1644.1640743158714</c:v>
                </c:pt>
                <c:pt idx="26">
                  <c:v>1723.8473343834587</c:v>
                </c:pt>
                <c:pt idx="27">
                  <c:v>1807.3334169457428</c:v>
                </c:pt>
                <c:pt idx="28">
                  <c:v>1894.7979648892795</c:v>
                </c:pt>
                <c:pt idx="29">
                  <c:v>1986.4241552406513</c:v>
                </c:pt>
                <c:pt idx="30">
                  <c:v>2082.4029646748154</c:v>
                </c:pt>
                <c:pt idx="31">
                  <c:v>2182.9334384135927</c:v>
                </c:pt>
                <c:pt idx="32">
                  <c:v>2288.2229618402444</c:v>
                </c:pt>
                <c:pt idx="33">
                  <c:v>2398.4875340571843</c:v>
                </c:pt>
                <c:pt idx="34">
                  <c:v>2513.9520425062674</c:v>
                </c:pt>
                <c:pt idx="35">
                  <c:v>2634.8505376540229</c:v>
                </c:pt>
                <c:pt idx="36">
                  <c:v>2761.4265066174025</c:v>
                </c:pt>
                <c:pt idx="37">
                  <c:v>2893.9331444684822</c:v>
                </c:pt>
                <c:pt idx="38">
                  <c:v>3032.6336218087686</c:v>
                </c:pt>
                <c:pt idx="39">
                  <c:v>3177.8013470448532</c:v>
                </c:pt>
                <c:pt idx="40">
                  <c:v>3329.7202216268324</c:v>
                </c:pt>
                <c:pt idx="41">
                  <c:v>3488.6848863289397</c:v>
                </c:pt>
                <c:pt idx="42">
                  <c:v>3655.0009564579841</c:v>
                </c:pt>
                <c:pt idx="43">
                  <c:v>3828.9852436694282</c:v>
                </c:pt>
                <c:pt idx="44">
                  <c:v>4010.9659618534001</c:v>
                </c:pt>
                <c:pt idx="45">
                  <c:v>4201.2829143236804</c:v>
                </c:pt>
                <c:pt idx="46">
                  <c:v>4400.2876593023566</c:v>
                </c:pt>
                <c:pt idx="47">
                  <c:v>4608.3436504418423</c:v>
                </c:pt>
                <c:pt idx="48">
                  <c:v>4825.8263488653147</c:v>
                </c:pt>
                <c:pt idx="49">
                  <c:v>5053.1233029373652</c:v>
                </c:pt>
                <c:pt idx="50">
                  <c:v>5290.6341917004966</c:v>
                </c:pt>
                <c:pt idx="51">
                  <c:v>5538.7708276314615</c:v>
                </c:pt>
                <c:pt idx="52">
                  <c:v>5797.9571140871867</c:v>
                </c:pt>
                <c:pt idx="53">
                  <c:v>6068.6289525251832</c:v>
                </c:pt>
                <c:pt idx="54">
                  <c:v>6351.234094301708</c:v>
                </c:pt>
                <c:pt idx="55">
                  <c:v>6646.2319315758687</c:v>
                </c:pt>
                <c:pt idx="56">
                  <c:v>6954.0932215839193</c:v>
                </c:pt>
                <c:pt idx="57">
                  <c:v>7275.2997382999411</c:v>
                </c:pt>
                <c:pt idx="58">
                  <c:v>7610.3438452728733</c:v>
                </c:pt>
                <c:pt idx="59">
                  <c:v>7959.7279832313889</c:v>
                </c:pt>
                <c:pt idx="60">
                  <c:v>8323.9640658849494</c:v>
                </c:pt>
                <c:pt idx="61">
                  <c:v>8703.5727772287391</c:v>
                </c:pt>
                <c:pt idx="62">
                  <c:v>9099.0827635913138</c:v>
                </c:pt>
                <c:pt idx="63">
                  <c:v>9511.0297136552454</c:v>
                </c:pt>
                <c:pt idx="64">
                  <c:v>9939.9553197432579</c:v>
                </c:pt>
                <c:pt idx="65">
                  <c:v>10386.406113805813</c:v>
                </c:pt>
                <c:pt idx="66">
                  <c:v>10850.932171781657</c:v>
                </c:pt>
                <c:pt idx="67">
                  <c:v>11334.085680342359</c:v>
                </c:pt>
                <c:pt idx="68">
                  <c:v>11836.419360486991</c:v>
                </c:pt>
                <c:pt idx="69">
                  <c:v>12358.484743035455</c:v>
                </c:pt>
                <c:pt idx="70">
                  <c:v>12900.83029179087</c:v>
                </c:pt>
                <c:pt idx="71">
                  <c:v>13463.999371013178</c:v>
                </c:pt>
                <c:pt idx="72">
                  <c:v>14048.528054878834</c:v>
                </c:pt>
                <c:pt idx="73">
                  <c:v>14654.942777804508</c:v>
                </c:pt>
                <c:pt idx="74">
                  <c:v>15283.75782589257</c:v>
                </c:pt>
                <c:pt idx="75">
                  <c:v>15935.47267132022</c:v>
                </c:pt>
                <c:pt idx="76">
                  <c:v>16610.569153243661</c:v>
                </c:pt>
                <c:pt idx="77">
                  <c:v>17309.508510724703</c:v>
                </c:pt>
                <c:pt idx="78">
                  <c:v>18032.728275305293</c:v>
                </c:pt>
                <c:pt idx="79">
                  <c:v>18780.639033148018</c:v>
                </c:pt>
                <c:pt idx="80">
                  <c:v>19553.621069114131</c:v>
                </c:pt>
                <c:pt idx="81">
                  <c:v>20352.020907747596</c:v>
                </c:pt>
                <c:pt idx="82">
                  <c:v>21176.147768849514</c:v>
                </c:pt>
                <c:pt idx="83">
                  <c:v>22026.269958132176</c:v>
                </c:pt>
                <c:pt idx="84">
                  <c:v>22902.611216299149</c:v>
                </c:pt>
                <c:pt idx="85">
                  <c:v>23805.347052763977</c:v>
                </c:pt>
                <c:pt idx="86">
                  <c:v>24734.601093045861</c:v>
                </c:pt>
                <c:pt idx="87">
                  <c:v>25690.441471609942</c:v>
                </c:pt>
                <c:pt idx="88">
                  <c:v>26672.877304491176</c:v>
                </c:pt>
                <c:pt idx="89">
                  <c:v>27681.855278387418</c:v>
                </c:pt>
                <c:pt idx="90">
                  <c:v>28717.256394959706</c:v>
                </c:pt>
                <c:pt idx="91">
                  <c:v>29778.892910762243</c:v>
                </c:pt>
                <c:pt idx="92">
                  <c:v>30866.505514468252</c:v>
                </c:pt>
                <c:pt idx="93">
                  <c:v>31979.760783788388</c:v>
                </c:pt>
                <c:pt idx="94">
                  <c:v>33118.248964626306</c:v>
                </c:pt>
                <c:pt idx="95">
                  <c:v>34281.482114518818</c:v>
                </c:pt>
                <c:pt idx="96">
                  <c:v>35468.892651209622</c:v>
                </c:pt>
                <c:pt idx="97">
                  <c:v>36679.832345263821</c:v>
                </c:pt>
                <c:pt idx="98">
                  <c:v>37913.571792912058</c:v>
                </c:pt>
                <c:pt idx="99">
                  <c:v>39169.300401805303</c:v>
                </c:pt>
                <c:pt idx="100">
                  <c:v>40446.126918067064</c:v>
                </c:pt>
                <c:pt idx="101">
                  <c:v>41743.080517970069</c:v>
                </c:pt>
                <c:pt idx="102">
                  <c:v>43059.112481785654</c:v>
                </c:pt>
                <c:pt idx="103">
                  <c:v>44393.098460919748</c:v>
                </c:pt>
                <c:pt idx="104">
                  <c:v>45743.841342447136</c:v>
                </c:pt>
                <c:pt idx="105">
                  <c:v>47110.074707692969</c:v>
                </c:pt>
                <c:pt idx="106">
                  <c:v>48490.466873715035</c:v>
                </c:pt>
                <c:pt idx="107">
                  <c:v>49883.625498553054</c:v>
                </c:pt>
                <c:pt idx="108">
                  <c:v>51288.102723091775</c:v>
                </c:pt>
                <c:pt idx="109">
                  <c:v>52702.400814496119</c:v>
                </c:pt>
                <c:pt idx="110">
                  <c:v>54124.978268591964</c:v>
                </c:pt>
                <c:pt idx="111">
                  <c:v>55554.256321453533</c:v>
                </c:pt>
                <c:pt idx="112">
                  <c:v>56988.625813985222</c:v>
                </c:pt>
                <c:pt idx="113">
                  <c:v>58426.454347603729</c:v>
                </c:pt>
                <c:pt idx="114">
                  <c:v>59866.093664375592</c:v>
                </c:pt>
                <c:pt idx="115">
                  <c:v>61305.887181261955</c:v>
                </c:pt>
                <c:pt idx="116">
                  <c:v>62744.177605560842</c:v>
                </c:pt>
                <c:pt idx="117">
                  <c:v>64179.314557280646</c:v>
                </c:pt>
                <c:pt idx="118">
                  <c:v>65609.662124062277</c:v>
                </c:pt>
                <c:pt idx="119">
                  <c:v>67033.606275395636</c:v>
                </c:pt>
                <c:pt idx="120">
                  <c:v>68449.562065216494</c:v>
                </c:pt>
                <c:pt idx="121">
                  <c:v>69855.980555468239</c:v>
                </c:pt>
                <c:pt idx="122">
                  <c:v>71251.355397776511</c:v>
                </c:pt>
                <c:pt idx="123">
                  <c:v>72634.229015902965</c:v>
                </c:pt>
                <c:pt idx="124">
                  <c:v>74003.198337982831</c:v>
                </c:pt>
                <c:pt idx="125">
                  <c:v>75356.9200345555</c:v>
                </c:pt>
                <c:pt idx="126">
                  <c:v>76694.115225908317</c:v>
                </c:pt>
                <c:pt idx="127">
                  <c:v>78013.573630097788</c:v>
                </c:pt>
                <c:pt idx="128">
                  <c:v>79314.157131020867</c:v>
                </c:pt>
                <c:pt idx="129">
                  <c:v>80594.802753914104</c:v>
                </c:pt>
                <c:pt idx="130">
                  <c:v>81854.525043501126</c:v>
                </c:pt>
                <c:pt idx="131">
                  <c:v>83092.417847543329</c:v>
                </c:pt>
                <c:pt idx="132">
                  <c:v>84307.655515645689</c:v>
                </c:pt>
                <c:pt idx="133">
                  <c:v>85499.493529716157</c:v>
                </c:pt>
                <c:pt idx="134">
                  <c:v>86667.268588384322</c:v>
                </c:pt>
                <c:pt idx="135">
                  <c:v>87810.398172881236</c:v>
                </c:pt>
                <c:pt idx="136">
                  <c:v>88928.379626322669</c:v>
                </c:pt>
                <c:pt idx="137">
                  <c:v>90020.788781991607</c:v>
                </c:pt>
                <c:pt idx="138">
                  <c:v>91087.278179081462</c:v>
                </c:pt>
                <c:pt idx="139">
                  <c:v>92127.57490644489</c:v>
                </c:pt>
                <c:pt idx="140">
                  <c:v>93141.47811622775</c:v>
                </c:pt>
                <c:pt idx="141">
                  <c:v>94128.856249890378</c:v>
                </c:pt>
                <c:pt idx="142">
                  <c:v>95089.644019087107</c:v>
                </c:pt>
                <c:pt idx="143">
                  <c:v>96023.83918324644</c:v>
                </c:pt>
                <c:pt idx="144">
                  <c:v>96931.499164541805</c:v>
                </c:pt>
                <c:pt idx="145">
                  <c:v>97812.73753933351</c:v>
                </c:pt>
                <c:pt idx="146">
                  <c:v>98667.720443174418</c:v>
                </c:pt>
                <c:pt idx="147">
                  <c:v>99496.662924173259</c:v>
                </c:pt>
                <c:pt idx="148">
                  <c:v>100299.82527697564</c:v>
                </c:pt>
                <c:pt idx="149">
                  <c:v>101077.50938691749</c:v>
                </c:pt>
                <c:pt idx="150">
                  <c:v>101830.05511109403</c:v>
                </c:pt>
                <c:pt idx="151">
                  <c:v>102557.83672022418</c:v>
                </c:pt>
                <c:pt idx="152">
                  <c:v>103261.2594223286</c:v>
                </c:pt>
                <c:pt idx="153">
                  <c:v>103940.75598642109</c:v>
                </c:pt>
                <c:pt idx="154">
                  <c:v>104596.78348167941</c:v>
                </c:pt>
                <c:pt idx="155">
                  <c:v>105229.8201449394</c:v>
                </c:pt>
                <c:pt idx="156">
                  <c:v>105840.3623868752</c:v>
                </c:pt>
                <c:pt idx="157">
                  <c:v>106428.92194490461</c:v>
                </c:pt>
                <c:pt idx="158">
                  <c:v>106996.02318870695</c:v>
                </c:pt>
                <c:pt idx="159">
                  <c:v>107542.20058227137</c:v>
                </c:pt>
                <c:pt idx="160">
                  <c:v>108067.99630460842</c:v>
                </c:pt>
                <c:pt idx="161">
                  <c:v>108573.95802965941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6E5-AA4C-AEEF-D1677F739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370207"/>
        <c:axId val="1"/>
      </c:lineChart>
      <c:catAx>
        <c:axId val="212837020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128370207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Predator Stocks</a:t>
            </a:r>
          </a:p>
        </c:rich>
      </c:tx>
      <c:layout>
        <c:manualLayout>
          <c:xMode val="edge"/>
          <c:yMode val="edge"/>
          <c:x val="0.3812278590198877"/>
          <c:y val="3.9410182266680818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0113100808527127E-2"/>
          <c:y val="0.18719836576673388"/>
          <c:w val="0.86190646387105041"/>
          <c:h val="0.6354891890502282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'A.ForestLogistGrowthModel.xls'!$K$21:$K$182</c:f>
              <c:numCache>
                <c:formatCode>0.00</c:formatCode>
                <c:ptCount val="162"/>
                <c:pt idx="0">
                  <c:v>2.5</c:v>
                </c:pt>
                <c:pt idx="1">
                  <c:v>2.6711192827466808</c:v>
                </c:pt>
                <c:pt idx="2">
                  <c:v>2.8529491249476826</c:v>
                </c:pt>
                <c:pt idx="3">
                  <c:v>3.0460667086790192</c:v>
                </c:pt>
                <c:pt idx="4">
                  <c:v>3.25107227739641</c:v>
                </c:pt>
                <c:pt idx="5">
                  <c:v>3.4685894441330527</c:v>
                </c:pt>
                <c:pt idx="6">
                  <c:v>3.6992654676552776</c:v>
                </c:pt>
                <c:pt idx="7">
                  <c:v>3.9437714980268397</c:v>
                </c:pt>
                <c:pt idx="8">
                  <c:v>4.2028027942469217</c:v>
                </c:pt>
                <c:pt idx="9">
                  <c:v>4.477078918067642</c:v>
                </c:pt>
                <c:pt idx="10">
                  <c:v>4.7673439097888677</c:v>
                </c:pt>
                <c:pt idx="11">
                  <c:v>5.0743664538009075</c:v>
                </c:pt>
                <c:pt idx="12">
                  <c:v>5.3989400439276771</c:v>
                </c:pt>
                <c:pt idx="13">
                  <c:v>5.7418831612462906</c:v>
                </c:pt>
                <c:pt idx="14">
                  <c:v>6.1040394800539204</c:v>
                </c:pt>
                <c:pt idx="15">
                  <c:v>6.486278121050324</c:v>
                </c:pt>
                <c:pt idx="16">
                  <c:v>6.8894939746358341</c:v>
                </c:pt>
                <c:pt idx="17">
                  <c:v>7.3146081215139143</c:v>
                </c:pt>
                <c:pt idx="18">
                  <c:v>7.7625683825593139</c:v>
                </c:pt>
                <c:pt idx="19">
                  <c:v>8.234350035179725</c:v>
                </c:pt>
                <c:pt idx="20">
                  <c:v>8.730956739165066</c:v>
                </c:pt>
                <c:pt idx="21">
                  <c:v>9.2534217212730638</c:v>
                </c:pt>
                <c:pt idx="22">
                  <c:v>9.8028092745118318</c:v>
                </c:pt>
                <c:pt idx="23">
                  <c:v>10.380216635190658</c:v>
                </c:pt>
                <c:pt idx="24">
                  <c:v>10.986776308233184</c:v>
                </c:pt>
                <c:pt idx="25">
                  <c:v>11.623658918845226</c:v>
                </c:pt>
                <c:pt idx="26">
                  <c:v>12.292076676225605</c:v>
                </c:pt>
                <c:pt idx="27">
                  <c:v>12.99328754235208</c:v>
                </c:pt>
                <c:pt idx="28">
                  <c:v>13.728600205649956</c:v>
                </c:pt>
                <c:pt idx="29">
                  <c:v>14.499379965151784</c:v>
                </c:pt>
                <c:pt idx="30">
                  <c:v>15.307055635078306</c:v>
                </c:pt>
                <c:pt idx="31">
                  <c:v>16.153127582001531</c:v>
                </c:pt>
                <c:pt idx="32">
                  <c:v>17.039177006153718</c:v>
                </c:pt>
                <c:pt idx="33">
                  <c:v>17.966876574171611</c:v>
                </c:pt>
                <c:pt idx="34">
                  <c:v>18.938002501621806</c:v>
                </c:pt>
                <c:pt idx="35">
                  <c:v>19.95444816896137</c:v>
                </c:pt>
                <c:pt idx="36">
                  <c:v>21.018239332947552</c:v>
                </c:pt>
                <c:pt idx="37">
                  <c:v>22.131550965694935</c:v>
                </c:pt>
                <c:pt idx="38">
                  <c:v>23.296725714341434</c:v>
                </c:pt>
                <c:pt idx="39">
                  <c:v>24.516293924476603</c:v>
                </c:pt>
                <c:pt idx="40">
                  <c:v>25.792995109141259</c:v>
                </c:pt>
                <c:pt idx="41">
                  <c:v>27.129800671679185</c:v>
                </c:pt>
                <c:pt idx="42">
                  <c:v>28.529937604848993</c:v>
                </c:pt>
                <c:pt idx="43">
                  <c:v>29.996912790888697</c:v>
                </c:pt>
                <c:pt idx="44">
                  <c:v>31.534537419022655</c:v>
                </c:pt>
                <c:pt idx="45">
                  <c:v>33.146950920624377</c:v>
                </c:pt>
                <c:pt idx="46">
                  <c:v>34.838643701521633</c:v>
                </c:pt>
                <c:pt idx="47">
                  <c:v>36.61447783072888</c:v>
                </c:pt>
                <c:pt idx="48">
                  <c:v>38.479704731559295</c:v>
                </c:pt>
                <c:pt idx="49">
                  <c:v>40.439978822233989</c:v>
                </c:pt>
                <c:pt idx="50">
                  <c:v>42.501365977497208</c:v>
                </c:pt>
                <c:pt idx="51">
                  <c:v>44.670345639684477</c:v>
                </c:pt>
                <c:pt idx="52">
                  <c:v>46.953805406644271</c:v>
                </c:pt>
                <c:pt idx="53">
                  <c:v>49.359026973594737</c:v>
                </c:pt>
                <c:pt idx="54">
                  <c:v>51.8936624135765</c:v>
                </c:pt>
                <c:pt idx="55">
                  <c:v>54.565699951303081</c:v>
                </c:pt>
                <c:pt idx="56">
                  <c:v>57.383418619130495</c:v>
                </c:pt>
                <c:pt idx="57">
                  <c:v>60.355331478695902</c:v>
                </c:pt>
                <c:pt idx="58">
                  <c:v>63.490117439986037</c:v>
                </c:pt>
                <c:pt idx="59">
                  <c:v>66.796542099056481</c:v>
                </c:pt>
                <c:pt idx="60">
                  <c:v>70.283368429883168</c:v>
                </c:pt>
                <c:pt idx="61">
                  <c:v>73.959258585017579</c:v>
                </c:pt>
                <c:pt idx="62">
                  <c:v>77.832668461771647</c:v>
                </c:pt>
                <c:pt idx="63">
                  <c:v>81.911737052888085</c:v>
                </c:pt>
                <c:pt idx="64">
                  <c:v>86.204172901393278</c:v>
                </c:pt>
                <c:pt idx="65">
                  <c:v>90.717140199692949</c:v>
                </c:pt>
                <c:pt idx="66">
                  <c:v>95.457147198152924</c:v>
                </c:pt>
                <c:pt idx="67">
                  <c:v>100.42993960899796</c:v>
                </c:pt>
                <c:pt idx="68">
                  <c:v>105.64040160385461</c:v>
                </c:pt>
                <c:pt idx="69">
                  <c:v>111.0924668103296</c:v>
                </c:pt>
                <c:pt idx="70">
                  <c:v>116.78904142338509</c:v>
                </c:pt>
                <c:pt idx="71">
                  <c:v>122.73194117482753</c:v>
                </c:pt>
                <c:pt idx="72">
                  <c:v>128.92184346736269</c:v>
                </c:pt>
                <c:pt idx="73">
                  <c:v>135.35825549982849</c:v>
                </c:pt>
                <c:pt idx="74">
                  <c:v>142.03949871079544</c:v>
                </c:pt>
                <c:pt idx="75">
                  <c:v>148.96270937240681</c:v>
                </c:pt>
                <c:pt idx="76">
                  <c:v>156.12385469809684</c:v>
                </c:pt>
                <c:pt idx="77">
                  <c:v>163.51776340725667</c:v>
                </c:pt>
                <c:pt idx="78">
                  <c:v>171.13816933443192</c:v>
                </c:pt>
                <c:pt idx="79">
                  <c:v>178.97776639338844</c:v>
                </c:pt>
                <c:pt idx="80">
                  <c:v>187.02827301580805</c:v>
                </c:pt>
                <c:pt idx="81">
                  <c:v>195.28050408368813</c:v>
                </c:pt>
                <c:pt idx="82">
                  <c:v>203.72444836200773</c:v>
                </c:pt>
                <c:pt idx="83">
                  <c:v>212.34934950737758</c:v>
                </c:pt>
                <c:pt idx="84">
                  <c:v>221.14378886872197</c:v>
                </c:pt>
                <c:pt idx="85">
                  <c:v>230.09576849378422</c:v>
                </c:pt>
                <c:pt idx="86">
                  <c:v>239.19279299472646</c:v>
                </c:pt>
                <c:pt idx="87">
                  <c:v>248.42194919042487</c:v>
                </c:pt>
                <c:pt idx="88">
                  <c:v>257.76998271568959</c:v>
                </c:pt>
                <c:pt idx="89">
                  <c:v>267.22337105310174</c:v>
                </c:pt>
                <c:pt idx="90">
                  <c:v>276.76839268801371</c:v>
                </c:pt>
                <c:pt idx="91">
                  <c:v>286.39119230084106</c:v>
                </c:pt>
                <c:pt idx="92">
                  <c:v>296.07784208537902</c:v>
                </c:pt>
                <c:pt idx="93">
                  <c:v>305.81439941318223</c:v>
                </c:pt>
                <c:pt idx="94">
                  <c:v>315.58696115076015</c:v>
                </c:pt>
                <c:pt idx="95">
                  <c:v>325.38171498012372</c:v>
                </c:pt>
                <c:pt idx="96">
                  <c:v>335.18498807815786</c:v>
                </c:pt>
                <c:pt idx="97">
                  <c:v>344.98329348214099</c:v>
                </c:pt>
                <c:pt idx="98">
                  <c:v>354.76337441484367</c:v>
                </c:pt>
                <c:pt idx="99">
                  <c:v>364.51224677055643</c:v>
                </c:pt>
                <c:pt idx="100">
                  <c:v>374.21723988103042</c:v>
                </c:pt>
                <c:pt idx="101">
                  <c:v>383.86603559498496</c:v>
                </c:pt>
                <c:pt idx="102">
                  <c:v>393.44670562305316</c:v>
                </c:pt>
                <c:pt idx="103">
                  <c:v>402.94774702704444</c:v>
                </c:pt>
                <c:pt idx="104">
                  <c:v>412.35811567251619</c:v>
                </c:pt>
                <c:pt idx="105">
                  <c:v>421.66725741917872</c:v>
                </c:pt>
                <c:pt idx="106">
                  <c:v>430.86513679648328</c:v>
                </c:pt>
                <c:pt idx="107">
                  <c:v>439.94226290156581</c:v>
                </c:pt>
                <c:pt idx="108">
                  <c:v>448.88971226315033</c:v>
                </c:pt>
                <c:pt idx="109">
                  <c:v>457.69914843600122</c:v>
                </c:pt>
                <c:pt idx="110">
                  <c:v>466.36283812426689</c:v>
                </c:pt>
                <c:pt idx="111">
                  <c:v>474.87366367540517</c:v>
                </c:pt>
                <c:pt idx="112">
                  <c:v>483.22513183713437</c:v>
                </c:pt>
                <c:pt idx="113">
                  <c:v>491.41137872472149</c:v>
                </c:pt>
                <c:pt idx="114">
                  <c:v>499.42717100255487</c:v>
                </c:pt>
                <c:pt idx="115">
                  <c:v>507.26790333992335</c:v>
                </c:pt>
                <c:pt idx="116">
                  <c:v>514.92959225410812</c:v>
                </c:pt>
                <c:pt idx="117">
                  <c:v>522.40886650277491</c:v>
                </c:pt>
                <c:pt idx="118">
                  <c:v>529.70295423079961</c:v>
                </c:pt>
                <c:pt idx="119">
                  <c:v>536.80966711337533</c:v>
                </c:pt>
                <c:pt idx="120">
                  <c:v>543.72738176689586</c:v>
                </c:pt>
                <c:pt idx="121">
                  <c:v>550.45501872149555</c:v>
                </c:pt>
                <c:pt idx="122">
                  <c:v>556.99201926445676</c:v>
                </c:pt>
                <c:pt idx="123">
                  <c:v>563.33832047210115</c:v>
                </c:pt>
                <c:pt idx="124">
                  <c:v>569.49432874995921</c:v>
                </c:pt>
                <c:pt idx="125">
                  <c:v>575.46089219735859</c:v>
                </c:pt>
                <c:pt idx="126">
                  <c:v>581.23927210394675</c:v>
                </c:pt>
                <c:pt idx="127">
                  <c:v>586.83111387280439</c:v>
                </c:pt>
                <c:pt idx="128">
                  <c:v>592.23841764831309</c:v>
                </c:pt>
                <c:pt idx="129">
                  <c:v>597.463508907755</c:v>
                </c:pt>
                <c:pt idx="130">
                  <c:v>602.50900925434905</c:v>
                </c:pt>
                <c:pt idx="131">
                  <c:v>607.37780762671207</c:v>
                </c:pt>
                <c:pt idx="132">
                  <c:v>612.07303211624753</c:v>
                </c:pt>
                <c:pt idx="133">
                  <c:v>616.59802256011778</c:v>
                </c:pt>
                <c:pt idx="134">
                  <c:v>620.9563040538934</c:v>
                </c:pt>
                <c:pt idx="135">
                  <c:v>625.15156150489315</c:v>
                </c:pt>
                <c:pt idx="136">
                  <c:v>629.18761532506346</c:v>
                </c:pt>
                <c:pt idx="137">
                  <c:v>633.06839834123457</c:v>
                </c:pt>
                <c:pt idx="138">
                  <c:v>636.79793398093227</c:v>
                </c:pt>
                <c:pt idx="139">
                  <c:v>640.3803157737392</c:v>
                </c:pt>
                <c:pt idx="140">
                  <c:v>643.81968819161318</c:v>
                </c:pt>
                <c:pt idx="141">
                  <c:v>647.12022883657414</c:v>
                </c:pt>
                <c:pt idx="142">
                  <c:v>650.28613197090124</c:v>
                </c:pt>
                <c:pt idx="143">
                  <c:v>653.32159337326129</c:v>
                </c:pt>
                <c:pt idx="144">
                  <c:v>656.23079649408282</c:v>
                </c:pt>
                <c:pt idx="145">
                  <c:v>659.01789987493419</c:v>
                </c:pt>
                <c:pt idx="146">
                  <c:v>661.68702578946204</c:v>
                </c:pt>
                <c:pt idx="147">
                  <c:v>664.24225005768039</c:v>
                </c:pt>
                <c:pt idx="148">
                  <c:v>666.68759298082932</c:v>
                </c:pt>
                <c:pt idx="149">
                  <c:v>669.02701134056895</c:v>
                </c:pt>
                <c:pt idx="150">
                  <c:v>671.26439140385639</c:v>
                </c:pt>
                <c:pt idx="151">
                  <c:v>673.403542873427</c:v>
                </c:pt>
                <c:pt idx="152">
                  <c:v>675.44819372299992</c:v>
                </c:pt>
                <c:pt idx="153">
                  <c:v>677.40198585648091</c:v>
                </c:pt>
                <c:pt idx="154">
                  <c:v>679.26847153093559</c:v>
                </c:pt>
                <c:pt idx="155">
                  <c:v>681.05111048431809</c:v>
                </c:pt>
                <c:pt idx="156">
                  <c:v>682.7532677104947</c:v>
                </c:pt>
                <c:pt idx="157">
                  <c:v>684.37821182600192</c:v>
                </c:pt>
                <c:pt idx="158">
                  <c:v>685.92911397515536</c:v>
                </c:pt>
                <c:pt idx="159">
                  <c:v>687.40904722257869</c:v>
                </c:pt>
                <c:pt idx="160">
                  <c:v>688.82098638469654</c:v>
                </c:pt>
                <c:pt idx="161">
                  <c:v>690.16780825447449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98D-1940-9141-6347EB518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376911"/>
        <c:axId val="1"/>
      </c:lineChart>
      <c:catAx>
        <c:axId val="212837691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128376911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Prey Stocks</a:t>
            </a:r>
          </a:p>
        </c:rich>
      </c:tx>
      <c:layout>
        <c:manualLayout>
          <c:xMode val="edge"/>
          <c:yMode val="edge"/>
          <c:x val="0.40823197765541563"/>
          <c:y val="3.9605237861600584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507210108407689"/>
          <c:y val="0.19307553457530285"/>
          <c:w val="0.82742320303312433"/>
          <c:h val="0.6237824963202092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ash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'A.ForestLogistGrowthModel.xls'!$J$21:$J$182</c:f>
              <c:numCache>
                <c:formatCode>0.00</c:formatCode>
                <c:ptCount val="162"/>
                <c:pt idx="0">
                  <c:v>50</c:v>
                </c:pt>
                <c:pt idx="1">
                  <c:v>53.431246947052053</c:v>
                </c:pt>
                <c:pt idx="2">
                  <c:v>57.097056526812885</c:v>
                </c:pt>
                <c:pt idx="3">
                  <c:v>61.013328088377051</c:v>
                </c:pt>
                <c:pt idx="4">
                  <c:v>65.19701792896474</c:v>
                </c:pt>
                <c:pt idx="5">
                  <c:v>69.666206295522471</c:v>
                </c:pt>
                <c:pt idx="6">
                  <c:v>74.440168105118445</c:v>
                </c:pt>
                <c:pt idx="7">
                  <c:v>79.539447500538813</c:v>
                </c:pt>
                <c:pt idx="8">
                  <c:v>84.985936343803345</c:v>
                </c:pt>
                <c:pt idx="9">
                  <c:v>90.802956732419275</c:v>
                </c:pt>
                <c:pt idx="10">
                  <c:v>97.015347600313035</c:v>
                </c:pt>
                <c:pt idx="11">
                  <c:v>103.64955543668026</c:v>
                </c:pt>
                <c:pt idx="12">
                  <c:v>110.73372912049486</c:v>
                </c:pt>
                <c:pt idx="13">
                  <c:v>118.29781882504278</c:v>
                </c:pt>
                <c:pt idx="14">
                  <c:v>126.37367889436543</c:v>
                </c:pt>
                <c:pt idx="15">
                  <c:v>134.99517453056228</c:v>
                </c:pt>
                <c:pt idx="16">
                  <c:v>144.19829205604572</c:v>
                </c:pt>
                <c:pt idx="17">
                  <c:v>154.02125242642359</c:v>
                </c:pt>
                <c:pt idx="18">
                  <c:v>164.50462756601323</c:v>
                </c:pt>
                <c:pt idx="19">
                  <c:v>175.69145897722822</c:v>
                </c:pt>
                <c:pt idx="20">
                  <c:v>187.62737793536544</c:v>
                </c:pt>
                <c:pt idx="21">
                  <c:v>200.36072641979439</c:v>
                </c:pt>
                <c:pt idx="22">
                  <c:v>213.94267774943162</c:v>
                </c:pt>
                <c:pt idx="23">
                  <c:v>228.42735568305901</c:v>
                </c:pt>
                <c:pt idx="24">
                  <c:v>243.8719505122948</c:v>
                </c:pt>
                <c:pt idx="25">
                  <c:v>260.33683041605104</c:v>
                </c:pt>
                <c:pt idx="26">
                  <c:v>277.88564606017547</c:v>
                </c:pt>
                <c:pt idx="27">
                  <c:v>296.58542611566753</c:v>
                </c:pt>
                <c:pt idx="28">
                  <c:v>316.50666103584251</c:v>
                </c:pt>
                <c:pt idx="29">
                  <c:v>337.72337208130307</c:v>
                </c:pt>
                <c:pt idx="30">
                  <c:v>360.31316221806333</c:v>
                </c:pt>
                <c:pt idx="31">
                  <c:v>384.35724514795152</c:v>
                </c:pt>
                <c:pt idx="32">
                  <c:v>409.94044837409285</c:v>
                </c:pt>
                <c:pt idx="33">
                  <c:v>437.15118587443754</c:v>
                </c:pt>
                <c:pt idx="34">
                  <c:v>466.08139567374008</c:v>
                </c:pt>
                <c:pt idx="35">
                  <c:v>496.82643739493631</c:v>
                </c:pt>
                <c:pt idx="36">
                  <c:v>529.48494476486087</c:v>
                </c:pt>
                <c:pt idx="37">
                  <c:v>564.15862808205782</c:v>
                </c:pt>
                <c:pt idx="38">
                  <c:v>600.95202186504537</c:v>
                </c:pt>
                <c:pt idx="39">
                  <c:v>639.97217332945195</c:v>
                </c:pt>
                <c:pt idx="40">
                  <c:v>681.32826803377793</c:v>
                </c:pt>
                <c:pt idx="41">
                  <c:v>725.13119002481471</c:v>
                </c:pt>
                <c:pt idx="42">
                  <c:v>771.49301513628188</c:v>
                </c:pt>
                <c:pt idx="43">
                  <c:v>820.52643776631351</c:v>
                </c:pt>
                <c:pt idx="44">
                  <c:v>872.34413347999509</c:v>
                </c:pt>
                <c:pt idx="45">
                  <c:v>927.05806212504888</c:v>
                </c:pt>
                <c:pt idx="46">
                  <c:v>984.77871875184348</c:v>
                </c:pt>
                <c:pt idx="47">
                  <c:v>1045.6143423948729</c:v>
                </c:pt>
                <c:pt idx="48">
                  <c:v>1109.6700955621066</c:v>
                </c:pt>
                <c:pt idx="49">
                  <c:v>1177.047229911009</c:v>
                </c:pt>
                <c:pt idx="50">
                  <c:v>1247.8422558520108</c:v>
                </c:pt>
                <c:pt idx="51">
                  <c:v>1322.146135475798</c:v>
                </c:pt>
                <c:pt idx="52">
                  <c:v>1400.0435190133353</c:v>
                </c:pt>
                <c:pt idx="53">
                  <c:v>1481.6120447930039</c:v>
                </c:pt>
                <c:pt idx="54">
                  <c:v>1566.9217211974342</c:v>
                </c:pt>
                <c:pt idx="55">
                  <c:v>1656.0344063671325</c:v>
                </c:pt>
                <c:pt idx="56">
                  <c:v>1749.0033973817906</c:v>
                </c:pt>
                <c:pt idx="57">
                  <c:v>1845.8731355341431</c:v>
                </c:pt>
                <c:pt idx="58">
                  <c:v>1946.6790283854425</c:v>
                </c:pt>
                <c:pt idx="59">
                  <c:v>2051.4473829625344</c:v>
                </c:pt>
                <c:pt idx="60">
                  <c:v>2160.1954382133363</c:v>
                </c:pt>
                <c:pt idx="61">
                  <c:v>2272.9314792044274</c:v>
                </c:pt>
                <c:pt idx="62">
                  <c:v>2389.6550110226976</c:v>
                </c:pt>
                <c:pt idx="63">
                  <c:v>2510.3569673514785</c:v>
                </c:pt>
                <c:pt idx="64">
                  <c:v>2635.0199275150594</c:v>
                </c:pt>
                <c:pt idx="65">
                  <c:v>2763.6183165407188</c:v>
                </c:pt>
                <c:pt idx="66">
                  <c:v>2896.1185654079777</c:v>
                </c:pt>
                <c:pt idx="67">
                  <c:v>3032.4792129051857</c:v>
                </c:pt>
                <c:pt idx="68">
                  <c:v>3172.6509360184768</c:v>
                </c:pt>
                <c:pt idx="69">
                  <c:v>3316.5765020714016</c:v>
                </c:pt>
                <c:pt idx="70">
                  <c:v>3464.1906424142971</c:v>
                </c:pt>
                <c:pt idx="71">
                  <c:v>3615.4198538441378</c:v>
                </c:pt>
                <c:pt idx="72">
                  <c:v>3770.1821396955556</c:v>
                </c:pt>
                <c:pt idx="73">
                  <c:v>3928.386707349217</c:v>
                </c:pt>
                <c:pt idx="74">
                  <c:v>4089.9336425321399</c:v>
                </c:pt>
                <c:pt idx="75">
                  <c:v>4254.7135831196929</c:v>
                </c:pt>
                <c:pt idx="76">
                  <c:v>4422.6074161776969</c:v>
                </c:pt>
                <c:pt idx="77">
                  <c:v>4593.4860217705927</c:v>
                </c:pt>
                <c:pt idx="78">
                  <c:v>4767.2100857369469</c:v>
                </c:pt>
                <c:pt idx="79">
                  <c:v>4943.6300013644532</c:v>
                </c:pt>
                <c:pt idx="80">
                  <c:v>5122.585876873949</c:v>
                </c:pt>
                <c:pt idx="81">
                  <c:v>5303.9076620416008</c:v>
                </c:pt>
                <c:pt idx="82">
                  <c:v>5487.4154033441846</c:v>
                </c:pt>
                <c:pt idx="83">
                  <c:v>5672.9196328853031</c:v>
                </c:pt>
                <c:pt idx="84">
                  <c:v>5860.2218922167804</c:v>
                </c:pt>
                <c:pt idx="85">
                  <c:v>6049.1153881561904</c:v>
                </c:pt>
                <c:pt idx="86">
                  <c:v>6239.3857739483474</c:v>
                </c:pt>
                <c:pt idx="87">
                  <c:v>6430.8120457324976</c:v>
                </c:pt>
                <c:pt idx="88">
                  <c:v>6623.1675413466719</c:v>
                </c:pt>
                <c:pt idx="89">
                  <c:v>6816.2210260923584</c:v>
                </c:pt>
                <c:pt idx="90">
                  <c:v>7009.7378482412087</c:v>
                </c:pt>
                <c:pt idx="91">
                  <c:v>7203.4811458146505</c:v>
                </c:pt>
                <c:pt idx="92">
                  <c:v>7397.2130855076066</c:v>
                </c:pt>
                <c:pt idx="93">
                  <c:v>7590.6961145408441</c:v>
                </c:pt>
                <c:pt idx="94">
                  <c:v>7783.694206673551</c:v>
                </c:pt>
                <c:pt idx="95">
                  <c:v>7975.9740845340712</c:v>
                </c:pt>
                <c:pt idx="96">
                  <c:v>8167.3064017644228</c:v>
                </c:pt>
                <c:pt idx="97">
                  <c:v>8357.4668701435658</c:v>
                </c:pt>
                <c:pt idx="98">
                  <c:v>8546.2373187745343</c:v>
                </c:pt>
                <c:pt idx="99">
                  <c:v>8733.4066745041891</c:v>
                </c:pt>
                <c:pt idx="100">
                  <c:v>8918.7718549104829</c:v>
                </c:pt>
                <c:pt idx="101">
                  <c:v>9102.13856736452</c:v>
                </c:pt>
                <c:pt idx="102">
                  <c:v>9283.3220097860813</c:v>
                </c:pt>
                <c:pt idx="103">
                  <c:v>9462.1474707039033</c:v>
                </c:pt>
                <c:pt idx="104">
                  <c:v>9638.4508280645314</c:v>
                </c:pt>
                <c:pt idx="105">
                  <c:v>9812.0789478690131</c:v>
                </c:pt>
                <c:pt idx="106">
                  <c:v>9982.8899851408514</c:v>
                </c:pt>
                <c:pt idx="107">
                  <c:v>10150.753590926346</c:v>
                </c:pt>
                <c:pt idx="108">
                  <c:v>10315.551030005368</c:v>
                </c:pt>
                <c:pt idx="109">
                  <c:v>10477.175214750107</c:v>
                </c:pt>
                <c:pt idx="110">
                  <c:v>10635.530661131188</c:v>
                </c:pt>
                <c:pt idx="111">
                  <c:v>10790.533373246592</c:v>
                </c:pt>
                <c:pt idx="112">
                  <c:v>10942.110662967512</c:v>
                </c:pt>
                <c:pt idx="113">
                  <c:v>11090.200911372895</c:v>
                </c:pt>
                <c:pt idx="114">
                  <c:v>11234.753278606597</c:v>
                </c:pt>
                <c:pt idx="115">
                  <c:v>11375.727368658792</c:v>
                </c:pt>
                <c:pt idx="116">
                  <c:v>11513.092855364746</c:v>
                </c:pt>
                <c:pt idx="117">
                  <c:v>11646.829075649068</c:v>
                </c:pt>
                <c:pt idx="118">
                  <c:v>11776.924595735272</c:v>
                </c:pt>
                <c:pt idx="119">
                  <c:v>11903.376755704034</c:v>
                </c:pt>
                <c:pt idx="120">
                  <c:v>12026.191197428581</c:v>
                </c:pt>
                <c:pt idx="121">
                  <c:v>12145.381380550691</c:v>
                </c:pt>
                <c:pt idx="122">
                  <c:v>12260.968090794337</c:v>
                </c:pt>
                <c:pt idx="123">
                  <c:v>12372.978944549279</c:v>
                </c:pt>
                <c:pt idx="124">
                  <c:v>12481.447893300332</c:v>
                </c:pt>
                <c:pt idx="125">
                  <c:v>12586.414731130242</c:v>
                </c:pt>
                <c:pt idx="126">
                  <c:v>12687.924608188809</c:v>
                </c:pt>
                <c:pt idx="127">
                  <c:v>12786.027552699685</c:v>
                </c:pt>
                <c:pt idx="128">
                  <c:v>12880.778003768382</c:v>
                </c:pt>
                <c:pt idx="129">
                  <c:v>12972.234356963099</c:v>
                </c:pt>
                <c:pt idx="130">
                  <c:v>13060.458524363446</c:v>
                </c:pt>
                <c:pt idx="131">
                  <c:v>13145.51551051101</c:v>
                </c:pt>
                <c:pt idx="132">
                  <c:v>13227.473005450684</c:v>
                </c:pt>
                <c:pt idx="133">
                  <c:v>13306.400995821698</c:v>
                </c:pt>
                <c:pt idx="134">
                  <c:v>13382.371394744059</c:v>
                </c:pt>
                <c:pt idx="135">
                  <c:v>13455.457691047424</c:v>
                </c:pt>
                <c:pt idx="136">
                  <c:v>13525.734618206461</c:v>
                </c:pt>
                <c:pt idx="137">
                  <c:v>13593.27784317885</c:v>
                </c:pt>
                <c:pt idx="138">
                  <c:v>13658.16367518916</c:v>
                </c:pt>
                <c:pt idx="139">
                  <c:v>13720.468794363334</c:v>
                </c:pt>
                <c:pt idx="140">
                  <c:v>13780.269999994269</c:v>
                </c:pt>
                <c:pt idx="141">
                  <c:v>13837.643978108175</c:v>
                </c:pt>
                <c:pt idx="142">
                  <c:v>13892.667087904689</c:v>
                </c:pt>
                <c:pt idx="143">
                  <c:v>13945.415166558963</c:v>
                </c:pt>
                <c:pt idx="144">
                  <c:v>13995.963351801804</c:v>
                </c:pt>
                <c:pt idx="145">
                  <c:v>14044.385921633671</c:v>
                </c:pt>
                <c:pt idx="146">
                  <c:v>14090.756150478306</c:v>
                </c:pt>
                <c:pt idx="147">
                  <c:v>14135.146181042821</c:v>
                </c:pt>
                <c:pt idx="148">
                  <c:v>14177.626911121388</c:v>
                </c:pt>
                <c:pt idx="149">
                  <c:v>14218.267894558598</c:v>
                </c:pt>
                <c:pt idx="150">
                  <c:v>14257.137255575668</c:v>
                </c:pt>
                <c:pt idx="151">
                  <c:v>14294.301615658042</c:v>
                </c:pt>
                <c:pt idx="152">
                  <c:v>14329.826032202982</c:v>
                </c:pt>
                <c:pt idx="153">
                  <c:v>14363.773948134289</c:v>
                </c:pt>
                <c:pt idx="154">
                  <c:v>14396.207151702314</c:v>
                </c:pt>
                <c:pt idx="155">
                  <c:v>14427.18574570519</c:v>
                </c:pt>
                <c:pt idx="156">
                  <c:v>14456.768125387685</c:v>
                </c:pt>
                <c:pt idx="157">
                  <c:v>14485.010964298062</c:v>
                </c:pt>
                <c:pt idx="158">
                  <c:v>14511.9692074098</c:v>
                </c:pt>
                <c:pt idx="159">
                  <c:v>14537.696070844335</c:v>
                </c:pt>
                <c:pt idx="160">
                  <c:v>14562.243047560654</c:v>
                </c:pt>
                <c:pt idx="161">
                  <c:v>14585.659918409925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B0C-8C42-A8D7-51D3A414D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141327"/>
        <c:axId val="1"/>
      </c:lineChart>
      <c:catAx>
        <c:axId val="21261413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126141327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 sz="1000" b="1" i="0" u="none" strike="noStrike" baseline="0">
                <a:solidFill>
                  <a:srgbClr val="0000D4"/>
                </a:solidFill>
                <a:latin typeface="Helv" charset="0"/>
              </a:rPr>
              <a:t>Maximum Sustainable Forest Yields</a:t>
            </a:r>
            <a:endParaRPr lang="en-US" sz="1200" b="1" i="0" u="none" strike="noStrike" baseline="0">
              <a:solidFill>
                <a:srgbClr val="000000"/>
              </a:solidFill>
              <a:latin typeface="Helv" charset="0"/>
            </a:endParaRPr>
          </a:p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 sz="900" b="1" i="0" u="none" strike="noStrike" baseline="0">
                <a:solidFill>
                  <a:srgbClr val="000000"/>
                </a:solidFill>
                <a:latin typeface="Helv" charset="0"/>
              </a:rPr>
              <a:t>Baseline Case</a:t>
            </a:r>
          </a:p>
        </c:rich>
      </c:tx>
      <c:layout>
        <c:manualLayout>
          <c:xMode val="edge"/>
          <c:yMode val="edge"/>
          <c:x val="0.24793455130464259"/>
          <c:y val="2.5510315297781239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5399678782710223E-2"/>
          <c:y val="0.25510315297781239"/>
          <c:w val="0.87603541460973711"/>
          <c:h val="0.5459207473725185"/>
        </c:manualLayout>
      </c:layout>
      <c:lineChart>
        <c:grouping val="standard"/>
        <c:varyColors val="0"/>
        <c:ser>
          <c:idx val="0"/>
          <c:order val="0"/>
          <c:tx>
            <c:strRef>
              <c:f>'A.ForestLogistGrowthModel.xls'!$C$216</c:f>
              <c:strCache>
                <c:ptCount val="1"/>
                <c:pt idx="0">
                  <c:v>Palm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'A.ForestLogistGrowthModel.xls'!$C$217:$C$417</c:f>
              <c:numCache>
                <c:formatCode>0.00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160.87664861532542</c:v>
                </c:pt>
                <c:pt idx="13">
                  <c:v>160.87664861532542</c:v>
                </c:pt>
                <c:pt idx="14">
                  <c:v>160.87664861532542</c:v>
                </c:pt>
                <c:pt idx="15">
                  <c:v>160.87664861532542</c:v>
                </c:pt>
                <c:pt idx="16">
                  <c:v>160.87664861532542</c:v>
                </c:pt>
                <c:pt idx="17">
                  <c:v>160.87664861532542</c:v>
                </c:pt>
                <c:pt idx="18">
                  <c:v>160.87664861532542</c:v>
                </c:pt>
                <c:pt idx="19">
                  <c:v>160.87664861532542</c:v>
                </c:pt>
                <c:pt idx="20">
                  <c:v>160.87664861532542</c:v>
                </c:pt>
                <c:pt idx="21">
                  <c:v>160.87664861532542</c:v>
                </c:pt>
                <c:pt idx="22">
                  <c:v>160.87664861532542</c:v>
                </c:pt>
                <c:pt idx="23">
                  <c:v>160.87664861532542</c:v>
                </c:pt>
                <c:pt idx="24">
                  <c:v>160.87664861532542</c:v>
                </c:pt>
                <c:pt idx="25">
                  <c:v>160.87664861532542</c:v>
                </c:pt>
                <c:pt idx="26">
                  <c:v>160.87664861532542</c:v>
                </c:pt>
                <c:pt idx="27">
                  <c:v>160.87664861532542</c:v>
                </c:pt>
                <c:pt idx="28">
                  <c:v>160.87664861532542</c:v>
                </c:pt>
                <c:pt idx="29">
                  <c:v>160.87664861532542</c:v>
                </c:pt>
                <c:pt idx="30">
                  <c:v>160.87664861532542</c:v>
                </c:pt>
                <c:pt idx="31">
                  <c:v>160.87664861532542</c:v>
                </c:pt>
                <c:pt idx="32">
                  <c:v>160.87664861532542</c:v>
                </c:pt>
                <c:pt idx="33">
                  <c:v>160.87664861532542</c:v>
                </c:pt>
                <c:pt idx="34">
                  <c:v>160.87664861532542</c:v>
                </c:pt>
                <c:pt idx="35">
                  <c:v>160.87664861532542</c:v>
                </c:pt>
                <c:pt idx="36">
                  <c:v>160.87664861532542</c:v>
                </c:pt>
                <c:pt idx="37">
                  <c:v>160.87664861532542</c:v>
                </c:pt>
                <c:pt idx="38">
                  <c:v>160.87664861532542</c:v>
                </c:pt>
                <c:pt idx="39">
                  <c:v>160.87664861532542</c:v>
                </c:pt>
                <c:pt idx="40">
                  <c:v>160.87664861532542</c:v>
                </c:pt>
                <c:pt idx="41">
                  <c:v>160.87664861532542</c:v>
                </c:pt>
                <c:pt idx="42">
                  <c:v>160.87664861532542</c:v>
                </c:pt>
                <c:pt idx="43">
                  <c:v>160.87664861532542</c:v>
                </c:pt>
                <c:pt idx="44">
                  <c:v>160.87664861532542</c:v>
                </c:pt>
                <c:pt idx="45">
                  <c:v>160.87664861532542</c:v>
                </c:pt>
                <c:pt idx="46">
                  <c:v>160.87664861532542</c:v>
                </c:pt>
                <c:pt idx="47">
                  <c:v>160.87664861532542</c:v>
                </c:pt>
                <c:pt idx="48">
                  <c:v>160.87664861532542</c:v>
                </c:pt>
                <c:pt idx="49">
                  <c:v>160.87664861532542</c:v>
                </c:pt>
                <c:pt idx="50">
                  <c:v>160.87664861532542</c:v>
                </c:pt>
                <c:pt idx="51">
                  <c:v>160.87664861532542</c:v>
                </c:pt>
                <c:pt idx="52">
                  <c:v>160.87664861532542</c:v>
                </c:pt>
                <c:pt idx="53">
                  <c:v>160.87664861532542</c:v>
                </c:pt>
                <c:pt idx="54">
                  <c:v>160.87664861532542</c:v>
                </c:pt>
                <c:pt idx="55">
                  <c:v>160.87664861532542</c:v>
                </c:pt>
                <c:pt idx="56">
                  <c:v>160.87664861532542</c:v>
                </c:pt>
                <c:pt idx="57">
                  <c:v>160.87664861532542</c:v>
                </c:pt>
                <c:pt idx="58">
                  <c:v>160.87664861532542</c:v>
                </c:pt>
                <c:pt idx="59">
                  <c:v>160.87664861532542</c:v>
                </c:pt>
                <c:pt idx="60">
                  <c:v>160.87664861532542</c:v>
                </c:pt>
                <c:pt idx="61">
                  <c:v>160.87664861532542</c:v>
                </c:pt>
                <c:pt idx="62">
                  <c:v>160.87664861532542</c:v>
                </c:pt>
                <c:pt idx="63">
                  <c:v>160.87664861532542</c:v>
                </c:pt>
                <c:pt idx="64">
                  <c:v>160.87664861532542</c:v>
                </c:pt>
                <c:pt idx="65">
                  <c:v>160.87664861532542</c:v>
                </c:pt>
                <c:pt idx="66">
                  <c:v>160.87664861532542</c:v>
                </c:pt>
                <c:pt idx="67">
                  <c:v>160.87664861532542</c:v>
                </c:pt>
                <c:pt idx="68">
                  <c:v>160.87664861532542</c:v>
                </c:pt>
                <c:pt idx="69">
                  <c:v>160.87664861532542</c:v>
                </c:pt>
                <c:pt idx="70">
                  <c:v>160.87664861532542</c:v>
                </c:pt>
                <c:pt idx="71">
                  <c:v>160.87664861532542</c:v>
                </c:pt>
                <c:pt idx="72">
                  <c:v>160.87664861532542</c:v>
                </c:pt>
                <c:pt idx="73">
                  <c:v>160.87664861532542</c:v>
                </c:pt>
                <c:pt idx="74">
                  <c:v>160.87664861532542</c:v>
                </c:pt>
                <c:pt idx="75">
                  <c:v>160.87664861532542</c:v>
                </c:pt>
                <c:pt idx="76">
                  <c:v>160.87664861532542</c:v>
                </c:pt>
                <c:pt idx="77">
                  <c:v>160.87664861532542</c:v>
                </c:pt>
                <c:pt idx="78">
                  <c:v>160.87664861532542</c:v>
                </c:pt>
                <c:pt idx="79">
                  <c:v>160.87664861532542</c:v>
                </c:pt>
                <c:pt idx="80">
                  <c:v>160.87664861532542</c:v>
                </c:pt>
                <c:pt idx="81">
                  <c:v>160.87664861532542</c:v>
                </c:pt>
                <c:pt idx="82">
                  <c:v>160.87664861532542</c:v>
                </c:pt>
                <c:pt idx="83">
                  <c:v>160.87664861532542</c:v>
                </c:pt>
                <c:pt idx="84">
                  <c:v>160.87664861532542</c:v>
                </c:pt>
                <c:pt idx="85">
                  <c:v>160.87664861532542</c:v>
                </c:pt>
                <c:pt idx="86">
                  <c:v>160.87664861532542</c:v>
                </c:pt>
                <c:pt idx="87">
                  <c:v>160.87664861532542</c:v>
                </c:pt>
                <c:pt idx="88">
                  <c:v>160.87664861532542</c:v>
                </c:pt>
                <c:pt idx="89">
                  <c:v>160.87664861532542</c:v>
                </c:pt>
                <c:pt idx="90">
                  <c:v>160.87664861532542</c:v>
                </c:pt>
                <c:pt idx="91">
                  <c:v>160.87664861532542</c:v>
                </c:pt>
                <c:pt idx="92">
                  <c:v>160.87664861532542</c:v>
                </c:pt>
                <c:pt idx="93">
                  <c:v>160.87664861532542</c:v>
                </c:pt>
                <c:pt idx="94">
                  <c:v>160.87664861532542</c:v>
                </c:pt>
                <c:pt idx="95">
                  <c:v>160.87664861532542</c:v>
                </c:pt>
                <c:pt idx="96">
                  <c:v>160.87664861532542</c:v>
                </c:pt>
                <c:pt idx="97">
                  <c:v>160.87664861532542</c:v>
                </c:pt>
                <c:pt idx="98">
                  <c:v>160.87664861532542</c:v>
                </c:pt>
                <c:pt idx="99">
                  <c:v>160.87664861532542</c:v>
                </c:pt>
                <c:pt idx="100">
                  <c:v>160.87664861532542</c:v>
                </c:pt>
                <c:pt idx="101">
                  <c:v>160.87664861532542</c:v>
                </c:pt>
                <c:pt idx="102">
                  <c:v>160.87664861532542</c:v>
                </c:pt>
                <c:pt idx="103">
                  <c:v>160.87664861532542</c:v>
                </c:pt>
                <c:pt idx="104">
                  <c:v>160.87664861532542</c:v>
                </c:pt>
                <c:pt idx="105">
                  <c:v>160.87664861532542</c:v>
                </c:pt>
                <c:pt idx="106">
                  <c:v>160.87664861532542</c:v>
                </c:pt>
                <c:pt idx="107">
                  <c:v>160.87664861532542</c:v>
                </c:pt>
                <c:pt idx="108">
                  <c:v>160.87664861532542</c:v>
                </c:pt>
                <c:pt idx="109">
                  <c:v>160.87664861532542</c:v>
                </c:pt>
                <c:pt idx="110">
                  <c:v>160.87664861532542</c:v>
                </c:pt>
                <c:pt idx="111">
                  <c:v>160.87664861532542</c:v>
                </c:pt>
                <c:pt idx="112">
                  <c:v>160.87664861532542</c:v>
                </c:pt>
                <c:pt idx="113">
                  <c:v>160.87664861532542</c:v>
                </c:pt>
                <c:pt idx="114">
                  <c:v>160.87664861532542</c:v>
                </c:pt>
                <c:pt idx="115">
                  <c:v>160.87664861532542</c:v>
                </c:pt>
                <c:pt idx="116">
                  <c:v>160.87664861532542</c:v>
                </c:pt>
                <c:pt idx="117">
                  <c:v>160.87664861532542</c:v>
                </c:pt>
                <c:pt idx="118">
                  <c:v>160.87664861532542</c:v>
                </c:pt>
                <c:pt idx="119">
                  <c:v>160.87664861532542</c:v>
                </c:pt>
                <c:pt idx="120">
                  <c:v>160.87664861532542</c:v>
                </c:pt>
                <c:pt idx="121">
                  <c:v>160.87664861532542</c:v>
                </c:pt>
                <c:pt idx="122">
                  <c:v>160.87664861532542</c:v>
                </c:pt>
                <c:pt idx="123">
                  <c:v>160.87664861532542</c:v>
                </c:pt>
                <c:pt idx="124">
                  <c:v>160.87664861532542</c:v>
                </c:pt>
                <c:pt idx="125">
                  <c:v>160.87664861532542</c:v>
                </c:pt>
                <c:pt idx="126">
                  <c:v>160.87664861532542</c:v>
                </c:pt>
                <c:pt idx="127">
                  <c:v>160.87664861532542</c:v>
                </c:pt>
                <c:pt idx="128">
                  <c:v>160.87664861532542</c:v>
                </c:pt>
                <c:pt idx="129">
                  <c:v>160.87664861532542</c:v>
                </c:pt>
                <c:pt idx="130">
                  <c:v>160.87664861532542</c:v>
                </c:pt>
                <c:pt idx="131">
                  <c:v>160.87664861532542</c:v>
                </c:pt>
                <c:pt idx="132">
                  <c:v>160.87664861532542</c:v>
                </c:pt>
                <c:pt idx="133">
                  <c:v>160.87664861532542</c:v>
                </c:pt>
                <c:pt idx="134">
                  <c:v>160.87664861532542</c:v>
                </c:pt>
                <c:pt idx="135">
                  <c:v>160.87664861532542</c:v>
                </c:pt>
                <c:pt idx="136">
                  <c:v>160.87664861532542</c:v>
                </c:pt>
                <c:pt idx="137">
                  <c:v>160.87664861532542</c:v>
                </c:pt>
                <c:pt idx="138">
                  <c:v>160.87664861532542</c:v>
                </c:pt>
                <c:pt idx="139">
                  <c:v>160.87664861532542</c:v>
                </c:pt>
                <c:pt idx="140">
                  <c:v>160.87664861532542</c:v>
                </c:pt>
                <c:pt idx="141">
                  <c:v>160.87664861532542</c:v>
                </c:pt>
                <c:pt idx="142">
                  <c:v>160.87664861532542</c:v>
                </c:pt>
                <c:pt idx="143">
                  <c:v>160.87664861532542</c:v>
                </c:pt>
                <c:pt idx="144">
                  <c:v>160.87664861532542</c:v>
                </c:pt>
                <c:pt idx="145">
                  <c:v>160.87664861532542</c:v>
                </c:pt>
                <c:pt idx="146">
                  <c:v>160.87664861532542</c:v>
                </c:pt>
                <c:pt idx="147">
                  <c:v>160.87664861532542</c:v>
                </c:pt>
                <c:pt idx="148">
                  <c:v>160.87664861532542</c:v>
                </c:pt>
                <c:pt idx="149">
                  <c:v>160.87664861532542</c:v>
                </c:pt>
                <c:pt idx="150">
                  <c:v>160.87664861532542</c:v>
                </c:pt>
                <c:pt idx="151">
                  <c:v>160.87664861532542</c:v>
                </c:pt>
                <c:pt idx="152">
                  <c:v>160.87664861532542</c:v>
                </c:pt>
                <c:pt idx="153">
                  <c:v>160.87664861532542</c:v>
                </c:pt>
                <c:pt idx="154">
                  <c:v>160.87664861532542</c:v>
                </c:pt>
                <c:pt idx="155">
                  <c:v>160.87664861532542</c:v>
                </c:pt>
                <c:pt idx="156">
                  <c:v>160.87664861532542</c:v>
                </c:pt>
                <c:pt idx="157">
                  <c:v>160.87664861532542</c:v>
                </c:pt>
                <c:pt idx="158">
                  <c:v>160.87664861532542</c:v>
                </c:pt>
                <c:pt idx="159">
                  <c:v>160.87664861532542</c:v>
                </c:pt>
                <c:pt idx="160">
                  <c:v>160.87664861532542</c:v>
                </c:pt>
                <c:pt idx="161">
                  <c:v>160.87664861532542</c:v>
                </c:pt>
                <c:pt idx="162">
                  <c:v>160.87664861532542</c:v>
                </c:pt>
                <c:pt idx="163">
                  <c:v>160.87664861532542</c:v>
                </c:pt>
                <c:pt idx="164">
                  <c:v>160.87664861532542</c:v>
                </c:pt>
                <c:pt idx="165">
                  <c:v>160.87664861532542</c:v>
                </c:pt>
                <c:pt idx="166">
                  <c:v>160.87664861532542</c:v>
                </c:pt>
                <c:pt idx="167">
                  <c:v>160.87664861532542</c:v>
                </c:pt>
                <c:pt idx="168">
                  <c:v>160.87664861532542</c:v>
                </c:pt>
                <c:pt idx="169">
                  <c:v>160.87664861532542</c:v>
                </c:pt>
                <c:pt idx="170">
                  <c:v>160.87664861532542</c:v>
                </c:pt>
                <c:pt idx="171">
                  <c:v>160.87664861532542</c:v>
                </c:pt>
                <c:pt idx="172">
                  <c:v>160.87664861532542</c:v>
                </c:pt>
                <c:pt idx="173">
                  <c:v>160.87664861532542</c:v>
                </c:pt>
                <c:pt idx="174">
                  <c:v>160.87664861532542</c:v>
                </c:pt>
                <c:pt idx="175">
                  <c:v>160.87664861532542</c:v>
                </c:pt>
                <c:pt idx="176">
                  <c:v>160.87664861532542</c:v>
                </c:pt>
                <c:pt idx="177">
                  <c:v>160.87664861532542</c:v>
                </c:pt>
                <c:pt idx="178">
                  <c:v>160.87664861532542</c:v>
                </c:pt>
                <c:pt idx="179">
                  <c:v>160.87664861532542</c:v>
                </c:pt>
                <c:pt idx="180">
                  <c:v>160.87664861532542</c:v>
                </c:pt>
                <c:pt idx="181">
                  <c:v>160.87664861532542</c:v>
                </c:pt>
                <c:pt idx="182">
                  <c:v>160.87664861532542</c:v>
                </c:pt>
                <c:pt idx="183">
                  <c:v>160.87664861532542</c:v>
                </c:pt>
                <c:pt idx="184">
                  <c:v>160.87664861532542</c:v>
                </c:pt>
                <c:pt idx="185">
                  <c:v>160.87664861532542</c:v>
                </c:pt>
                <c:pt idx="186">
                  <c:v>160.87664861532542</c:v>
                </c:pt>
                <c:pt idx="187">
                  <c:v>160.87664861532542</c:v>
                </c:pt>
                <c:pt idx="188">
                  <c:v>160.87664861532542</c:v>
                </c:pt>
                <c:pt idx="189">
                  <c:v>160.87664861532542</c:v>
                </c:pt>
                <c:pt idx="190">
                  <c:v>160.87664861532542</c:v>
                </c:pt>
                <c:pt idx="191">
                  <c:v>160.87664861532542</c:v>
                </c:pt>
                <c:pt idx="192">
                  <c:v>160.87664861532542</c:v>
                </c:pt>
                <c:pt idx="193">
                  <c:v>160.87664861532542</c:v>
                </c:pt>
                <c:pt idx="194">
                  <c:v>160.87664861532542</c:v>
                </c:pt>
                <c:pt idx="195">
                  <c:v>160.87664861532542</c:v>
                </c:pt>
                <c:pt idx="196">
                  <c:v>160.87664861532542</c:v>
                </c:pt>
                <c:pt idx="197">
                  <c:v>160.87664861532542</c:v>
                </c:pt>
                <c:pt idx="198">
                  <c:v>160.87664861532542</c:v>
                </c:pt>
                <c:pt idx="199">
                  <c:v>160.87664861532542</c:v>
                </c:pt>
                <c:pt idx="200">
                  <c:v>160.87664861532542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5-7342-B682-4BC464768560}"/>
            </c:ext>
          </c:extLst>
        </c:ser>
        <c:ser>
          <c:idx val="1"/>
          <c:order val="1"/>
          <c:tx>
            <c:strRef>
              <c:f>'A.ForestLogistGrowthModel.xls'!$D$216</c:f>
              <c:strCache>
                <c:ptCount val="1"/>
                <c:pt idx="0">
                  <c:v>Bamboo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D0806"/>
              </a:solidFill>
              <a:ln>
                <a:solidFill>
                  <a:srgbClr val="DD0806"/>
                </a:solidFill>
                <a:prstDash val="solid"/>
              </a:ln>
            </c:spPr>
          </c:marker>
          <c:val>
            <c:numRef>
              <c:f>'A.ForestLogistGrowthModel.xls'!$D$217:$D$417</c:f>
              <c:numCache>
                <c:formatCode>0.00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115.93379296444895</c:v>
                </c:pt>
                <c:pt idx="18">
                  <c:v>115.93379296444895</c:v>
                </c:pt>
                <c:pt idx="19">
                  <c:v>115.93379296444895</c:v>
                </c:pt>
                <c:pt idx="20">
                  <c:v>115.93379296444895</c:v>
                </c:pt>
                <c:pt idx="21">
                  <c:v>115.93379296444895</c:v>
                </c:pt>
                <c:pt idx="22">
                  <c:v>115.93379296444895</c:v>
                </c:pt>
                <c:pt idx="23">
                  <c:v>115.93379296444895</c:v>
                </c:pt>
                <c:pt idx="24">
                  <c:v>115.93379296444895</c:v>
                </c:pt>
                <c:pt idx="25">
                  <c:v>115.93379296444895</c:v>
                </c:pt>
                <c:pt idx="26">
                  <c:v>115.93379296444895</c:v>
                </c:pt>
                <c:pt idx="27">
                  <c:v>115.93379296444895</c:v>
                </c:pt>
                <c:pt idx="28">
                  <c:v>115.93379296444895</c:v>
                </c:pt>
                <c:pt idx="29">
                  <c:v>115.93379296444895</c:v>
                </c:pt>
                <c:pt idx="30">
                  <c:v>115.93379296444895</c:v>
                </c:pt>
                <c:pt idx="31">
                  <c:v>115.93379296444895</c:v>
                </c:pt>
                <c:pt idx="32">
                  <c:v>115.93379296444895</c:v>
                </c:pt>
                <c:pt idx="33">
                  <c:v>115.93379296444895</c:v>
                </c:pt>
                <c:pt idx="34">
                  <c:v>115.93379296444895</c:v>
                </c:pt>
                <c:pt idx="35">
                  <c:v>115.93379296444895</c:v>
                </c:pt>
                <c:pt idx="36">
                  <c:v>115.93379296444895</c:v>
                </c:pt>
                <c:pt idx="37">
                  <c:v>115.93379296444895</c:v>
                </c:pt>
                <c:pt idx="38">
                  <c:v>115.93379296444895</c:v>
                </c:pt>
                <c:pt idx="39">
                  <c:v>115.93379296444895</c:v>
                </c:pt>
                <c:pt idx="40">
                  <c:v>115.93379296444895</c:v>
                </c:pt>
                <c:pt idx="41">
                  <c:v>115.93379296444895</c:v>
                </c:pt>
                <c:pt idx="42">
                  <c:v>115.93379296444895</c:v>
                </c:pt>
                <c:pt idx="43">
                  <c:v>115.93379296444895</c:v>
                </c:pt>
                <c:pt idx="44">
                  <c:v>115.93379296444895</c:v>
                </c:pt>
                <c:pt idx="45">
                  <c:v>115.93379296444895</c:v>
                </c:pt>
                <c:pt idx="46">
                  <c:v>115.93379296444895</c:v>
                </c:pt>
                <c:pt idx="47">
                  <c:v>115.93379296444895</c:v>
                </c:pt>
                <c:pt idx="48">
                  <c:v>115.93379296444895</c:v>
                </c:pt>
                <c:pt idx="49">
                  <c:v>115.93379296444895</c:v>
                </c:pt>
                <c:pt idx="50">
                  <c:v>115.93379296444895</c:v>
                </c:pt>
                <c:pt idx="51">
                  <c:v>115.93379296444895</c:v>
                </c:pt>
                <c:pt idx="52">
                  <c:v>115.93379296444895</c:v>
                </c:pt>
                <c:pt idx="53">
                  <c:v>115.93379296444895</c:v>
                </c:pt>
                <c:pt idx="54">
                  <c:v>115.93379296444895</c:v>
                </c:pt>
                <c:pt idx="55">
                  <c:v>115.93379296444895</c:v>
                </c:pt>
                <c:pt idx="56">
                  <c:v>115.93379296444895</c:v>
                </c:pt>
                <c:pt idx="57">
                  <c:v>115.93379296444895</c:v>
                </c:pt>
                <c:pt idx="58">
                  <c:v>115.93379296444895</c:v>
                </c:pt>
                <c:pt idx="59">
                  <c:v>115.93379296444895</c:v>
                </c:pt>
                <c:pt idx="60">
                  <c:v>115.93379296444895</c:v>
                </c:pt>
                <c:pt idx="61">
                  <c:v>115.93379296444895</c:v>
                </c:pt>
                <c:pt idx="62">
                  <c:v>115.93379296444895</c:v>
                </c:pt>
                <c:pt idx="63">
                  <c:v>115.93379296444895</c:v>
                </c:pt>
                <c:pt idx="64">
                  <c:v>115.93379296444895</c:v>
                </c:pt>
                <c:pt idx="65">
                  <c:v>115.93379296444895</c:v>
                </c:pt>
                <c:pt idx="66">
                  <c:v>115.93379296444895</c:v>
                </c:pt>
                <c:pt idx="67">
                  <c:v>115.93379296444895</c:v>
                </c:pt>
                <c:pt idx="68">
                  <c:v>115.93379296444895</c:v>
                </c:pt>
                <c:pt idx="69">
                  <c:v>115.93379296444895</c:v>
                </c:pt>
                <c:pt idx="70">
                  <c:v>115.93379296444895</c:v>
                </c:pt>
                <c:pt idx="71">
                  <c:v>115.93379296444895</c:v>
                </c:pt>
                <c:pt idx="72">
                  <c:v>115.93379296444895</c:v>
                </c:pt>
                <c:pt idx="73">
                  <c:v>115.93379296444895</c:v>
                </c:pt>
                <c:pt idx="74">
                  <c:v>115.93379296444895</c:v>
                </c:pt>
                <c:pt idx="75">
                  <c:v>115.93379296444895</c:v>
                </c:pt>
                <c:pt idx="76">
                  <c:v>115.93379296444895</c:v>
                </c:pt>
                <c:pt idx="77">
                  <c:v>115.93379296444895</c:v>
                </c:pt>
                <c:pt idx="78">
                  <c:v>115.93379296444895</c:v>
                </c:pt>
                <c:pt idx="79">
                  <c:v>115.93379296444895</c:v>
                </c:pt>
                <c:pt idx="80">
                  <c:v>115.93379296444895</c:v>
                </c:pt>
                <c:pt idx="81">
                  <c:v>115.93379296444895</c:v>
                </c:pt>
                <c:pt idx="82">
                  <c:v>115.93379296444895</c:v>
                </c:pt>
                <c:pt idx="83">
                  <c:v>115.93379296444895</c:v>
                </c:pt>
                <c:pt idx="84">
                  <c:v>115.93379296444895</c:v>
                </c:pt>
                <c:pt idx="85">
                  <c:v>115.93379296444895</c:v>
                </c:pt>
                <c:pt idx="86">
                  <c:v>115.93379296444895</c:v>
                </c:pt>
                <c:pt idx="87">
                  <c:v>115.93379296444895</c:v>
                </c:pt>
                <c:pt idx="88">
                  <c:v>115.93379296444895</c:v>
                </c:pt>
                <c:pt idx="89">
                  <c:v>115.93379296444895</c:v>
                </c:pt>
                <c:pt idx="90">
                  <c:v>115.93379296444895</c:v>
                </c:pt>
                <c:pt idx="91">
                  <c:v>115.93379296444895</c:v>
                </c:pt>
                <c:pt idx="92">
                  <c:v>115.93379296444895</c:v>
                </c:pt>
                <c:pt idx="93">
                  <c:v>115.93379296444895</c:v>
                </c:pt>
                <c:pt idx="94">
                  <c:v>115.93379296444895</c:v>
                </c:pt>
                <c:pt idx="95">
                  <c:v>115.93379296444895</c:v>
                </c:pt>
                <c:pt idx="96">
                  <c:v>115.93379296444895</c:v>
                </c:pt>
                <c:pt idx="97">
                  <c:v>115.93379296444895</c:v>
                </c:pt>
                <c:pt idx="98">
                  <c:v>115.93379296444895</c:v>
                </c:pt>
                <c:pt idx="99">
                  <c:v>115.93379296444895</c:v>
                </c:pt>
                <c:pt idx="100">
                  <c:v>115.93379296444895</c:v>
                </c:pt>
                <c:pt idx="101">
                  <c:v>115.93379296444895</c:v>
                </c:pt>
                <c:pt idx="102">
                  <c:v>115.93379296444895</c:v>
                </c:pt>
                <c:pt idx="103">
                  <c:v>115.93379296444895</c:v>
                </c:pt>
                <c:pt idx="104">
                  <c:v>115.93379296444895</c:v>
                </c:pt>
                <c:pt idx="105">
                  <c:v>115.93379296444895</c:v>
                </c:pt>
                <c:pt idx="106">
                  <c:v>115.93379296444895</c:v>
                </c:pt>
                <c:pt idx="107">
                  <c:v>115.93379296444895</c:v>
                </c:pt>
                <c:pt idx="108">
                  <c:v>115.93379296444895</c:v>
                </c:pt>
                <c:pt idx="109">
                  <c:v>115.93379296444895</c:v>
                </c:pt>
                <c:pt idx="110">
                  <c:v>115.93379296444895</c:v>
                </c:pt>
                <c:pt idx="111">
                  <c:v>115.93379296444895</c:v>
                </c:pt>
                <c:pt idx="112">
                  <c:v>115.93379296444895</c:v>
                </c:pt>
                <c:pt idx="113">
                  <c:v>115.93379296444895</c:v>
                </c:pt>
                <c:pt idx="114">
                  <c:v>115.93379296444895</c:v>
                </c:pt>
                <c:pt idx="115">
                  <c:v>115.93379296444895</c:v>
                </c:pt>
                <c:pt idx="116">
                  <c:v>115.93379296444895</c:v>
                </c:pt>
                <c:pt idx="117">
                  <c:v>115.93379296444895</c:v>
                </c:pt>
                <c:pt idx="118">
                  <c:v>115.93379296444895</c:v>
                </c:pt>
                <c:pt idx="119">
                  <c:v>115.93379296444895</c:v>
                </c:pt>
                <c:pt idx="120">
                  <c:v>115.93379296444895</c:v>
                </c:pt>
                <c:pt idx="121">
                  <c:v>115.93379296444895</c:v>
                </c:pt>
                <c:pt idx="122">
                  <c:v>115.93379296444895</c:v>
                </c:pt>
                <c:pt idx="123">
                  <c:v>115.93379296444895</c:v>
                </c:pt>
                <c:pt idx="124">
                  <c:v>115.93379296444895</c:v>
                </c:pt>
                <c:pt idx="125">
                  <c:v>115.93379296444895</c:v>
                </c:pt>
                <c:pt idx="126">
                  <c:v>115.93379296444895</c:v>
                </c:pt>
                <c:pt idx="127">
                  <c:v>115.93379296444895</c:v>
                </c:pt>
                <c:pt idx="128">
                  <c:v>115.93379296444895</c:v>
                </c:pt>
                <c:pt idx="129">
                  <c:v>115.93379296444895</c:v>
                </c:pt>
                <c:pt idx="130">
                  <c:v>115.93379296444895</c:v>
                </c:pt>
                <c:pt idx="131">
                  <c:v>115.93379296444895</c:v>
                </c:pt>
                <c:pt idx="132">
                  <c:v>115.93379296444895</c:v>
                </c:pt>
                <c:pt idx="133">
                  <c:v>115.93379296444895</c:v>
                </c:pt>
                <c:pt idx="134">
                  <c:v>115.93379296444895</c:v>
                </c:pt>
                <c:pt idx="135">
                  <c:v>115.93379296444895</c:v>
                </c:pt>
                <c:pt idx="136">
                  <c:v>115.93379296444895</c:v>
                </c:pt>
                <c:pt idx="137">
                  <c:v>115.93379296444895</c:v>
                </c:pt>
                <c:pt idx="138">
                  <c:v>115.93379296444895</c:v>
                </c:pt>
                <c:pt idx="139">
                  <c:v>115.93379296444895</c:v>
                </c:pt>
                <c:pt idx="140">
                  <c:v>115.93379296444895</c:v>
                </c:pt>
                <c:pt idx="141">
                  <c:v>115.93379296444895</c:v>
                </c:pt>
                <c:pt idx="142">
                  <c:v>115.93379296444895</c:v>
                </c:pt>
                <c:pt idx="143">
                  <c:v>115.93379296444895</c:v>
                </c:pt>
                <c:pt idx="144">
                  <c:v>115.93379296444895</c:v>
                </c:pt>
                <c:pt idx="145">
                  <c:v>115.93379296444895</c:v>
                </c:pt>
                <c:pt idx="146">
                  <c:v>115.93379296444895</c:v>
                </c:pt>
                <c:pt idx="147">
                  <c:v>115.93379296444895</c:v>
                </c:pt>
                <c:pt idx="148">
                  <c:v>115.93379296444895</c:v>
                </c:pt>
                <c:pt idx="149">
                  <c:v>115.93379296444895</c:v>
                </c:pt>
                <c:pt idx="150">
                  <c:v>115.93379296444895</c:v>
                </c:pt>
                <c:pt idx="151">
                  <c:v>115.93379296444895</c:v>
                </c:pt>
                <c:pt idx="152">
                  <c:v>115.93379296444895</c:v>
                </c:pt>
                <c:pt idx="153">
                  <c:v>115.93379296444895</c:v>
                </c:pt>
                <c:pt idx="154">
                  <c:v>115.93379296444895</c:v>
                </c:pt>
                <c:pt idx="155">
                  <c:v>115.93379296444895</c:v>
                </c:pt>
                <c:pt idx="156">
                  <c:v>115.93379296444895</c:v>
                </c:pt>
                <c:pt idx="157">
                  <c:v>115.93379296444895</c:v>
                </c:pt>
                <c:pt idx="158">
                  <c:v>115.93379296444895</c:v>
                </c:pt>
                <c:pt idx="159">
                  <c:v>115.93379296444895</c:v>
                </c:pt>
                <c:pt idx="160">
                  <c:v>115.93379296444895</c:v>
                </c:pt>
                <c:pt idx="161">
                  <c:v>115.93379296444895</c:v>
                </c:pt>
                <c:pt idx="162">
                  <c:v>115.93379296444895</c:v>
                </c:pt>
                <c:pt idx="163">
                  <c:v>115.93379296444895</c:v>
                </c:pt>
                <c:pt idx="164">
                  <c:v>115.93379296444895</c:v>
                </c:pt>
                <c:pt idx="165">
                  <c:v>115.93379296444895</c:v>
                </c:pt>
                <c:pt idx="166">
                  <c:v>115.93379296444895</c:v>
                </c:pt>
                <c:pt idx="167">
                  <c:v>115.93379296444895</c:v>
                </c:pt>
                <c:pt idx="168">
                  <c:v>115.93379296444895</c:v>
                </c:pt>
                <c:pt idx="169">
                  <c:v>115.93379296444895</c:v>
                </c:pt>
                <c:pt idx="170">
                  <c:v>115.93379296444895</c:v>
                </c:pt>
                <c:pt idx="171">
                  <c:v>115.93379296444895</c:v>
                </c:pt>
                <c:pt idx="172">
                  <c:v>115.93379296444895</c:v>
                </c:pt>
                <c:pt idx="173">
                  <c:v>115.93379296444895</c:v>
                </c:pt>
                <c:pt idx="174">
                  <c:v>115.93379296444895</c:v>
                </c:pt>
                <c:pt idx="175">
                  <c:v>115.93379296444895</c:v>
                </c:pt>
                <c:pt idx="176">
                  <c:v>115.93379296444895</c:v>
                </c:pt>
                <c:pt idx="177">
                  <c:v>115.93379296444895</c:v>
                </c:pt>
                <c:pt idx="178">
                  <c:v>115.93379296444895</c:v>
                </c:pt>
                <c:pt idx="179">
                  <c:v>115.93379296444895</c:v>
                </c:pt>
                <c:pt idx="180">
                  <c:v>115.93379296444895</c:v>
                </c:pt>
                <c:pt idx="181">
                  <c:v>115.93379296444895</c:v>
                </c:pt>
                <c:pt idx="182">
                  <c:v>115.93379296444895</c:v>
                </c:pt>
                <c:pt idx="183">
                  <c:v>115.93379296444895</c:v>
                </c:pt>
                <c:pt idx="184">
                  <c:v>115.93379296444895</c:v>
                </c:pt>
                <c:pt idx="185">
                  <c:v>115.93379296444895</c:v>
                </c:pt>
                <c:pt idx="186">
                  <c:v>115.93379296444895</c:v>
                </c:pt>
                <c:pt idx="187">
                  <c:v>115.93379296444895</c:v>
                </c:pt>
                <c:pt idx="188">
                  <c:v>115.93379296444895</c:v>
                </c:pt>
                <c:pt idx="189">
                  <c:v>115.93379296444895</c:v>
                </c:pt>
                <c:pt idx="190">
                  <c:v>115.93379296444895</c:v>
                </c:pt>
                <c:pt idx="191">
                  <c:v>115.93379296444895</c:v>
                </c:pt>
                <c:pt idx="192">
                  <c:v>115.93379296444895</c:v>
                </c:pt>
                <c:pt idx="193">
                  <c:v>115.93379296444895</c:v>
                </c:pt>
                <c:pt idx="194">
                  <c:v>115.93379296444895</c:v>
                </c:pt>
                <c:pt idx="195">
                  <c:v>115.93379296444895</c:v>
                </c:pt>
                <c:pt idx="196">
                  <c:v>115.93379296444895</c:v>
                </c:pt>
                <c:pt idx="197">
                  <c:v>115.93379296444895</c:v>
                </c:pt>
                <c:pt idx="198">
                  <c:v>115.93379296444895</c:v>
                </c:pt>
                <c:pt idx="199">
                  <c:v>115.93379296444895</c:v>
                </c:pt>
                <c:pt idx="200">
                  <c:v>115.93379296444895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6B5-7342-B682-4BC464768560}"/>
            </c:ext>
          </c:extLst>
        </c:ser>
        <c:ser>
          <c:idx val="2"/>
          <c:order val="2"/>
          <c:tx>
            <c:strRef>
              <c:f>'A.ForestLogistGrowthModel.xls'!$E$216</c:f>
              <c:strCache>
                <c:ptCount val="1"/>
                <c:pt idx="0">
                  <c:v>Rosewood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'A.ForestLogistGrowthModel.xls'!$E$217:$E$417</c:f>
              <c:numCache>
                <c:formatCode>0.00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83.336597311971218</c:v>
                </c:pt>
                <c:pt idx="19">
                  <c:v>83.336597311971218</c:v>
                </c:pt>
                <c:pt idx="20">
                  <c:v>83.336597311971218</c:v>
                </c:pt>
                <c:pt idx="21">
                  <c:v>83.336597311971218</c:v>
                </c:pt>
                <c:pt idx="22">
                  <c:v>83.336597311971218</c:v>
                </c:pt>
                <c:pt idx="23">
                  <c:v>83.336597311971218</c:v>
                </c:pt>
                <c:pt idx="24">
                  <c:v>83.336597311971218</c:v>
                </c:pt>
                <c:pt idx="25">
                  <c:v>83.336597311971218</c:v>
                </c:pt>
                <c:pt idx="26">
                  <c:v>83.336597311971218</c:v>
                </c:pt>
                <c:pt idx="27">
                  <c:v>83.336597311971218</c:v>
                </c:pt>
                <c:pt idx="28">
                  <c:v>83.336597311971218</c:v>
                </c:pt>
                <c:pt idx="29">
                  <c:v>83.336597311971218</c:v>
                </c:pt>
                <c:pt idx="30">
                  <c:v>83.336597311971218</c:v>
                </c:pt>
                <c:pt idx="31">
                  <c:v>83.336597311971218</c:v>
                </c:pt>
                <c:pt idx="32">
                  <c:v>83.336597311971218</c:v>
                </c:pt>
                <c:pt idx="33">
                  <c:v>83.336597311971218</c:v>
                </c:pt>
                <c:pt idx="34">
                  <c:v>83.336597311971218</c:v>
                </c:pt>
                <c:pt idx="35">
                  <c:v>83.336597311971218</c:v>
                </c:pt>
                <c:pt idx="36">
                  <c:v>83.336597311971218</c:v>
                </c:pt>
                <c:pt idx="37">
                  <c:v>83.336597311971218</c:v>
                </c:pt>
                <c:pt idx="38">
                  <c:v>83.336597311971218</c:v>
                </c:pt>
                <c:pt idx="39">
                  <c:v>83.336597311971218</c:v>
                </c:pt>
                <c:pt idx="40">
                  <c:v>83.336597311971218</c:v>
                </c:pt>
                <c:pt idx="41">
                  <c:v>83.336597311971218</c:v>
                </c:pt>
                <c:pt idx="42">
                  <c:v>83.336597311971218</c:v>
                </c:pt>
                <c:pt idx="43">
                  <c:v>83.336597311971218</c:v>
                </c:pt>
                <c:pt idx="44">
                  <c:v>83.336597311971218</c:v>
                </c:pt>
                <c:pt idx="45">
                  <c:v>83.336597311971218</c:v>
                </c:pt>
                <c:pt idx="46">
                  <c:v>83.336597311971218</c:v>
                </c:pt>
                <c:pt idx="47">
                  <c:v>83.336597311971218</c:v>
                </c:pt>
                <c:pt idx="48">
                  <c:v>83.336597311971218</c:v>
                </c:pt>
                <c:pt idx="49">
                  <c:v>83.336597311971218</c:v>
                </c:pt>
                <c:pt idx="50">
                  <c:v>83.336597311971218</c:v>
                </c:pt>
                <c:pt idx="51">
                  <c:v>83.336597311971218</c:v>
                </c:pt>
                <c:pt idx="52">
                  <c:v>83.336597311971218</c:v>
                </c:pt>
                <c:pt idx="53">
                  <c:v>83.336597311971218</c:v>
                </c:pt>
                <c:pt idx="54">
                  <c:v>83.336597311971218</c:v>
                </c:pt>
                <c:pt idx="55">
                  <c:v>83.336597311971218</c:v>
                </c:pt>
                <c:pt idx="56">
                  <c:v>83.336597311971218</c:v>
                </c:pt>
                <c:pt idx="57">
                  <c:v>83.336597311971218</c:v>
                </c:pt>
                <c:pt idx="58">
                  <c:v>83.336597311971218</c:v>
                </c:pt>
                <c:pt idx="59">
                  <c:v>83.336597311971218</c:v>
                </c:pt>
                <c:pt idx="60">
                  <c:v>83.336597311971218</c:v>
                </c:pt>
                <c:pt idx="61">
                  <c:v>83.336597311971218</c:v>
                </c:pt>
                <c:pt idx="62">
                  <c:v>83.336597311971218</c:v>
                </c:pt>
                <c:pt idx="63">
                  <c:v>83.336597311971218</c:v>
                </c:pt>
                <c:pt idx="64">
                  <c:v>83.336597311971218</c:v>
                </c:pt>
                <c:pt idx="65">
                  <c:v>83.336597311971218</c:v>
                </c:pt>
                <c:pt idx="66">
                  <c:v>83.336597311971218</c:v>
                </c:pt>
                <c:pt idx="67">
                  <c:v>83.336597311971218</c:v>
                </c:pt>
                <c:pt idx="68">
                  <c:v>83.336597311971218</c:v>
                </c:pt>
                <c:pt idx="69">
                  <c:v>83.336597311971218</c:v>
                </c:pt>
                <c:pt idx="70">
                  <c:v>83.336597311971218</c:v>
                </c:pt>
                <c:pt idx="71">
                  <c:v>83.336597311971218</c:v>
                </c:pt>
                <c:pt idx="72">
                  <c:v>83.336597311971218</c:v>
                </c:pt>
                <c:pt idx="73">
                  <c:v>83.336597311971218</c:v>
                </c:pt>
                <c:pt idx="74">
                  <c:v>83.336597311971218</c:v>
                </c:pt>
                <c:pt idx="75">
                  <c:v>83.336597311971218</c:v>
                </c:pt>
                <c:pt idx="76">
                  <c:v>83.336597311971218</c:v>
                </c:pt>
                <c:pt idx="77">
                  <c:v>83.336597311971218</c:v>
                </c:pt>
                <c:pt idx="78">
                  <c:v>83.336597311971218</c:v>
                </c:pt>
                <c:pt idx="79">
                  <c:v>83.336597311971218</c:v>
                </c:pt>
                <c:pt idx="80">
                  <c:v>83.336597311971218</c:v>
                </c:pt>
                <c:pt idx="81">
                  <c:v>83.336597311971218</c:v>
                </c:pt>
                <c:pt idx="82">
                  <c:v>83.336597311971218</c:v>
                </c:pt>
                <c:pt idx="83">
                  <c:v>83.336597311971218</c:v>
                </c:pt>
                <c:pt idx="84">
                  <c:v>83.336597311971218</c:v>
                </c:pt>
                <c:pt idx="85">
                  <c:v>83.336597311971218</c:v>
                </c:pt>
                <c:pt idx="86">
                  <c:v>83.336597311971218</c:v>
                </c:pt>
                <c:pt idx="87">
                  <c:v>83.336597311971218</c:v>
                </c:pt>
                <c:pt idx="88">
                  <c:v>83.336597311971218</c:v>
                </c:pt>
                <c:pt idx="89">
                  <c:v>83.336597311971218</c:v>
                </c:pt>
                <c:pt idx="90">
                  <c:v>83.336597311971218</c:v>
                </c:pt>
                <c:pt idx="91">
                  <c:v>83.336597311971218</c:v>
                </c:pt>
                <c:pt idx="92">
                  <c:v>83.336597311971218</c:v>
                </c:pt>
                <c:pt idx="93">
                  <c:v>83.336597311971218</c:v>
                </c:pt>
                <c:pt idx="94">
                  <c:v>83.336597311971218</c:v>
                </c:pt>
                <c:pt idx="95">
                  <c:v>83.336597311971218</c:v>
                </c:pt>
                <c:pt idx="96">
                  <c:v>83.336597311971218</c:v>
                </c:pt>
                <c:pt idx="97">
                  <c:v>83.336597311971218</c:v>
                </c:pt>
                <c:pt idx="98">
                  <c:v>83.336597311971218</c:v>
                </c:pt>
                <c:pt idx="99">
                  <c:v>83.336597311971218</c:v>
                </c:pt>
                <c:pt idx="100">
                  <c:v>83.336597311971218</c:v>
                </c:pt>
                <c:pt idx="101">
                  <c:v>83.336597311971218</c:v>
                </c:pt>
                <c:pt idx="102">
                  <c:v>83.336597311971218</c:v>
                </c:pt>
                <c:pt idx="103">
                  <c:v>83.336597311971218</c:v>
                </c:pt>
                <c:pt idx="104">
                  <c:v>83.336597311971218</c:v>
                </c:pt>
                <c:pt idx="105">
                  <c:v>83.336597311971218</c:v>
                </c:pt>
                <c:pt idx="106">
                  <c:v>83.336597311971218</c:v>
                </c:pt>
                <c:pt idx="107">
                  <c:v>83.336597311971218</c:v>
                </c:pt>
                <c:pt idx="108">
                  <c:v>83.336597311971218</c:v>
                </c:pt>
                <c:pt idx="109">
                  <c:v>83.336597311971218</c:v>
                </c:pt>
                <c:pt idx="110">
                  <c:v>83.336597311971218</c:v>
                </c:pt>
                <c:pt idx="111">
                  <c:v>83.336597311971218</c:v>
                </c:pt>
                <c:pt idx="112">
                  <c:v>83.336597311971218</c:v>
                </c:pt>
                <c:pt idx="113">
                  <c:v>83.336597311971218</c:v>
                </c:pt>
                <c:pt idx="114">
                  <c:v>83.336597311971218</c:v>
                </c:pt>
                <c:pt idx="115">
                  <c:v>83.336597311971218</c:v>
                </c:pt>
                <c:pt idx="116">
                  <c:v>83.336597311971218</c:v>
                </c:pt>
                <c:pt idx="117">
                  <c:v>83.336597311971218</c:v>
                </c:pt>
                <c:pt idx="118">
                  <c:v>83.336597311971218</c:v>
                </c:pt>
                <c:pt idx="119">
                  <c:v>83.336597311971218</c:v>
                </c:pt>
                <c:pt idx="120">
                  <c:v>83.336597311971218</c:v>
                </c:pt>
                <c:pt idx="121">
                  <c:v>83.336597311971218</c:v>
                </c:pt>
                <c:pt idx="122">
                  <c:v>83.336597311971218</c:v>
                </c:pt>
                <c:pt idx="123">
                  <c:v>83.336597311971218</c:v>
                </c:pt>
                <c:pt idx="124">
                  <c:v>83.336597311971218</c:v>
                </c:pt>
                <c:pt idx="125">
                  <c:v>83.336597311971218</c:v>
                </c:pt>
                <c:pt idx="126">
                  <c:v>83.336597311971218</c:v>
                </c:pt>
                <c:pt idx="127">
                  <c:v>83.336597311971218</c:v>
                </c:pt>
                <c:pt idx="128">
                  <c:v>83.336597311971218</c:v>
                </c:pt>
                <c:pt idx="129">
                  <c:v>83.336597311971218</c:v>
                </c:pt>
                <c:pt idx="130">
                  <c:v>83.336597311971218</c:v>
                </c:pt>
                <c:pt idx="131">
                  <c:v>83.336597311971218</c:v>
                </c:pt>
                <c:pt idx="132">
                  <c:v>83.336597311971218</c:v>
                </c:pt>
                <c:pt idx="133">
                  <c:v>83.336597311971218</c:v>
                </c:pt>
                <c:pt idx="134">
                  <c:v>83.336597311971218</c:v>
                </c:pt>
                <c:pt idx="135">
                  <c:v>83.336597311971218</c:v>
                </c:pt>
                <c:pt idx="136">
                  <c:v>83.336597311971218</c:v>
                </c:pt>
                <c:pt idx="137">
                  <c:v>83.336597311971218</c:v>
                </c:pt>
                <c:pt idx="138">
                  <c:v>83.336597311971218</c:v>
                </c:pt>
                <c:pt idx="139">
                  <c:v>83.336597311971218</c:v>
                </c:pt>
                <c:pt idx="140">
                  <c:v>83.336597311971218</c:v>
                </c:pt>
                <c:pt idx="141">
                  <c:v>83.336597311971218</c:v>
                </c:pt>
                <c:pt idx="142">
                  <c:v>83.336597311971218</c:v>
                </c:pt>
                <c:pt idx="143">
                  <c:v>83.336597311971218</c:v>
                </c:pt>
                <c:pt idx="144">
                  <c:v>83.336597311971218</c:v>
                </c:pt>
                <c:pt idx="145">
                  <c:v>83.336597311971218</c:v>
                </c:pt>
                <c:pt idx="146">
                  <c:v>83.336597311971218</c:v>
                </c:pt>
                <c:pt idx="147">
                  <c:v>83.336597311971218</c:v>
                </c:pt>
                <c:pt idx="148">
                  <c:v>83.336597311971218</c:v>
                </c:pt>
                <c:pt idx="149">
                  <c:v>83.336597311971218</c:v>
                </c:pt>
                <c:pt idx="150">
                  <c:v>83.336597311971218</c:v>
                </c:pt>
                <c:pt idx="151">
                  <c:v>83.336597311971218</c:v>
                </c:pt>
                <c:pt idx="152">
                  <c:v>83.336597311971218</c:v>
                </c:pt>
                <c:pt idx="153">
                  <c:v>83.336597311971218</c:v>
                </c:pt>
                <c:pt idx="154">
                  <c:v>83.336597311971218</c:v>
                </c:pt>
                <c:pt idx="155">
                  <c:v>83.336597311971218</c:v>
                </c:pt>
                <c:pt idx="156">
                  <c:v>83.336597311971218</c:v>
                </c:pt>
                <c:pt idx="157">
                  <c:v>83.336597311971218</c:v>
                </c:pt>
                <c:pt idx="158">
                  <c:v>83.336597311971218</c:v>
                </c:pt>
                <c:pt idx="159">
                  <c:v>83.336597311971218</c:v>
                </c:pt>
                <c:pt idx="160">
                  <c:v>83.336597311971218</c:v>
                </c:pt>
                <c:pt idx="161">
                  <c:v>83.336597311971218</c:v>
                </c:pt>
                <c:pt idx="162">
                  <c:v>83.336597311971218</c:v>
                </c:pt>
                <c:pt idx="163">
                  <c:v>83.336597311971218</c:v>
                </c:pt>
                <c:pt idx="164">
                  <c:v>83.336597311971218</c:v>
                </c:pt>
                <c:pt idx="165">
                  <c:v>83.336597311971218</c:v>
                </c:pt>
                <c:pt idx="166">
                  <c:v>83.336597311971218</c:v>
                </c:pt>
                <c:pt idx="167">
                  <c:v>83.336597311971218</c:v>
                </c:pt>
                <c:pt idx="168">
                  <c:v>83.336597311971218</c:v>
                </c:pt>
                <c:pt idx="169">
                  <c:v>83.336597311971218</c:v>
                </c:pt>
                <c:pt idx="170">
                  <c:v>83.336597311971218</c:v>
                </c:pt>
                <c:pt idx="171">
                  <c:v>83.336597311971218</c:v>
                </c:pt>
                <c:pt idx="172">
                  <c:v>83.336597311971218</c:v>
                </c:pt>
                <c:pt idx="173">
                  <c:v>83.336597311971218</c:v>
                </c:pt>
                <c:pt idx="174">
                  <c:v>83.336597311971218</c:v>
                </c:pt>
                <c:pt idx="175">
                  <c:v>83.336597311971218</c:v>
                </c:pt>
                <c:pt idx="176">
                  <c:v>83.336597311971218</c:v>
                </c:pt>
                <c:pt idx="177">
                  <c:v>83.336597311971218</c:v>
                </c:pt>
                <c:pt idx="178">
                  <c:v>83.336597311971218</c:v>
                </c:pt>
                <c:pt idx="179">
                  <c:v>83.336597311971218</c:v>
                </c:pt>
                <c:pt idx="180">
                  <c:v>83.336597311971218</c:v>
                </c:pt>
                <c:pt idx="181">
                  <c:v>83.336597311971218</c:v>
                </c:pt>
                <c:pt idx="182">
                  <c:v>83.336597311971218</c:v>
                </c:pt>
                <c:pt idx="183">
                  <c:v>83.336597311971218</c:v>
                </c:pt>
                <c:pt idx="184">
                  <c:v>83.336597311971218</c:v>
                </c:pt>
                <c:pt idx="185">
                  <c:v>83.336597311971218</c:v>
                </c:pt>
                <c:pt idx="186">
                  <c:v>83.336597311971218</c:v>
                </c:pt>
                <c:pt idx="187">
                  <c:v>83.336597311971218</c:v>
                </c:pt>
                <c:pt idx="188">
                  <c:v>83.336597311971218</c:v>
                </c:pt>
                <c:pt idx="189">
                  <c:v>83.336597311971218</c:v>
                </c:pt>
                <c:pt idx="190">
                  <c:v>83.336597311971218</c:v>
                </c:pt>
                <c:pt idx="191">
                  <c:v>83.336597311971218</c:v>
                </c:pt>
                <c:pt idx="192">
                  <c:v>83.336597311971218</c:v>
                </c:pt>
                <c:pt idx="193">
                  <c:v>83.336597311971218</c:v>
                </c:pt>
                <c:pt idx="194">
                  <c:v>83.336597311971218</c:v>
                </c:pt>
                <c:pt idx="195">
                  <c:v>83.336597311971218</c:v>
                </c:pt>
                <c:pt idx="196">
                  <c:v>83.336597311971218</c:v>
                </c:pt>
                <c:pt idx="197">
                  <c:v>83.336597311971218</c:v>
                </c:pt>
                <c:pt idx="198">
                  <c:v>83.336597311971218</c:v>
                </c:pt>
                <c:pt idx="199">
                  <c:v>83.336597311971218</c:v>
                </c:pt>
                <c:pt idx="200">
                  <c:v>83.336597311971218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6B5-7342-B682-4BC464768560}"/>
            </c:ext>
          </c:extLst>
        </c:ser>
        <c:ser>
          <c:idx val="3"/>
          <c:order val="3"/>
          <c:tx>
            <c:strRef>
              <c:f>'A.ForestLogistGrowthModel.xls'!$F$216</c:f>
              <c:strCache>
                <c:ptCount val="1"/>
                <c:pt idx="0">
                  <c:v>Teak</c:v>
                </c:pt>
              </c:strCache>
            </c:strRef>
          </c:tx>
          <c:spPr>
            <a:ln w="25400">
              <a:solidFill>
                <a:srgbClr val="006411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CF305"/>
              </a:solidFill>
              <a:ln>
                <a:solidFill>
                  <a:srgbClr val="006411"/>
                </a:solidFill>
                <a:prstDash val="solid"/>
              </a:ln>
            </c:spPr>
          </c:marker>
          <c:val>
            <c:numRef>
              <c:f>'A.ForestLogistGrowthModel.xls'!$F$217:$F$417</c:f>
              <c:numCache>
                <c:formatCode>0.00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82.093458390923132</c:v>
                </c:pt>
                <c:pt idx="21">
                  <c:v>82.093458390923132</c:v>
                </c:pt>
                <c:pt idx="22">
                  <c:v>82.093458390923132</c:v>
                </c:pt>
                <c:pt idx="23">
                  <c:v>82.093458390923132</c:v>
                </c:pt>
                <c:pt idx="24">
                  <c:v>82.093458390923132</c:v>
                </c:pt>
                <c:pt idx="25">
                  <c:v>82.093458390923132</c:v>
                </c:pt>
                <c:pt idx="26">
                  <c:v>82.093458390923132</c:v>
                </c:pt>
                <c:pt idx="27">
                  <c:v>82.093458390923132</c:v>
                </c:pt>
                <c:pt idx="28">
                  <c:v>82.093458390923132</c:v>
                </c:pt>
                <c:pt idx="29">
                  <c:v>82.093458390923132</c:v>
                </c:pt>
                <c:pt idx="30">
                  <c:v>82.093458390923132</c:v>
                </c:pt>
                <c:pt idx="31">
                  <c:v>82.093458390923132</c:v>
                </c:pt>
                <c:pt idx="32">
                  <c:v>82.093458390923132</c:v>
                </c:pt>
                <c:pt idx="33">
                  <c:v>82.093458390923132</c:v>
                </c:pt>
                <c:pt idx="34">
                  <c:v>82.093458390923132</c:v>
                </c:pt>
                <c:pt idx="35">
                  <c:v>82.093458390923132</c:v>
                </c:pt>
                <c:pt idx="36">
                  <c:v>82.093458390923132</c:v>
                </c:pt>
                <c:pt idx="37">
                  <c:v>82.093458390923132</c:v>
                </c:pt>
                <c:pt idx="38">
                  <c:v>82.093458390923132</c:v>
                </c:pt>
                <c:pt idx="39">
                  <c:v>82.093458390923132</c:v>
                </c:pt>
                <c:pt idx="40">
                  <c:v>82.093458390923132</c:v>
                </c:pt>
                <c:pt idx="41">
                  <c:v>82.093458390923132</c:v>
                </c:pt>
                <c:pt idx="42">
                  <c:v>82.093458390923132</c:v>
                </c:pt>
                <c:pt idx="43">
                  <c:v>82.093458390923132</c:v>
                </c:pt>
                <c:pt idx="44">
                  <c:v>82.093458390923132</c:v>
                </c:pt>
                <c:pt idx="45">
                  <c:v>82.093458390923132</c:v>
                </c:pt>
                <c:pt idx="46">
                  <c:v>82.093458390923132</c:v>
                </c:pt>
                <c:pt idx="47">
                  <c:v>82.093458390923132</c:v>
                </c:pt>
                <c:pt idx="48">
                  <c:v>82.093458390923132</c:v>
                </c:pt>
                <c:pt idx="49">
                  <c:v>82.093458390923132</c:v>
                </c:pt>
                <c:pt idx="50">
                  <c:v>82.093458390923132</c:v>
                </c:pt>
                <c:pt idx="51">
                  <c:v>82.093458390923132</c:v>
                </c:pt>
                <c:pt idx="52">
                  <c:v>82.093458390923132</c:v>
                </c:pt>
                <c:pt idx="53">
                  <c:v>82.093458390923132</c:v>
                </c:pt>
                <c:pt idx="54">
                  <c:v>82.093458390923132</c:v>
                </c:pt>
                <c:pt idx="55">
                  <c:v>82.093458390923132</c:v>
                </c:pt>
                <c:pt idx="56">
                  <c:v>82.093458390923132</c:v>
                </c:pt>
                <c:pt idx="57">
                  <c:v>82.093458390923132</c:v>
                </c:pt>
                <c:pt idx="58">
                  <c:v>82.093458390923132</c:v>
                </c:pt>
                <c:pt idx="59">
                  <c:v>82.093458390923132</c:v>
                </c:pt>
                <c:pt idx="60">
                  <c:v>82.093458390923132</c:v>
                </c:pt>
                <c:pt idx="61">
                  <c:v>82.093458390923132</c:v>
                </c:pt>
                <c:pt idx="62">
                  <c:v>82.093458390923132</c:v>
                </c:pt>
                <c:pt idx="63">
                  <c:v>82.093458390923132</c:v>
                </c:pt>
                <c:pt idx="64">
                  <c:v>82.093458390923132</c:v>
                </c:pt>
                <c:pt idx="65">
                  <c:v>82.093458390923132</c:v>
                </c:pt>
                <c:pt idx="66">
                  <c:v>82.093458390923132</c:v>
                </c:pt>
                <c:pt idx="67">
                  <c:v>82.093458390923132</c:v>
                </c:pt>
                <c:pt idx="68">
                  <c:v>82.093458390923132</c:v>
                </c:pt>
                <c:pt idx="69">
                  <c:v>82.093458390923132</c:v>
                </c:pt>
                <c:pt idx="70">
                  <c:v>82.093458390923132</c:v>
                </c:pt>
                <c:pt idx="71">
                  <c:v>82.093458390923132</c:v>
                </c:pt>
                <c:pt idx="72">
                  <c:v>82.093458390923132</c:v>
                </c:pt>
                <c:pt idx="73">
                  <c:v>82.093458390923132</c:v>
                </c:pt>
                <c:pt idx="74">
                  <c:v>82.093458390923132</c:v>
                </c:pt>
                <c:pt idx="75">
                  <c:v>82.093458390923132</c:v>
                </c:pt>
                <c:pt idx="76">
                  <c:v>82.093458390923132</c:v>
                </c:pt>
                <c:pt idx="77">
                  <c:v>82.093458390923132</c:v>
                </c:pt>
                <c:pt idx="78">
                  <c:v>82.093458390923132</c:v>
                </c:pt>
                <c:pt idx="79">
                  <c:v>82.093458390923132</c:v>
                </c:pt>
                <c:pt idx="80">
                  <c:v>82.093458390923132</c:v>
                </c:pt>
                <c:pt idx="81">
                  <c:v>82.093458390923132</c:v>
                </c:pt>
                <c:pt idx="82">
                  <c:v>82.093458390923132</c:v>
                </c:pt>
                <c:pt idx="83">
                  <c:v>82.093458390923132</c:v>
                </c:pt>
                <c:pt idx="84">
                  <c:v>82.093458390923132</c:v>
                </c:pt>
                <c:pt idx="85">
                  <c:v>82.093458390923132</c:v>
                </c:pt>
                <c:pt idx="86">
                  <c:v>82.093458390923132</c:v>
                </c:pt>
                <c:pt idx="87">
                  <c:v>82.093458390923132</c:v>
                </c:pt>
                <c:pt idx="88">
                  <c:v>82.093458390923132</c:v>
                </c:pt>
                <c:pt idx="89">
                  <c:v>82.093458390923132</c:v>
                </c:pt>
                <c:pt idx="90">
                  <c:v>82.093458390923132</c:v>
                </c:pt>
                <c:pt idx="91">
                  <c:v>82.093458390923132</c:v>
                </c:pt>
                <c:pt idx="92">
                  <c:v>82.093458390923132</c:v>
                </c:pt>
                <c:pt idx="93">
                  <c:v>82.093458390923132</c:v>
                </c:pt>
                <c:pt idx="94">
                  <c:v>82.093458390923132</c:v>
                </c:pt>
                <c:pt idx="95">
                  <c:v>82.093458390923132</c:v>
                </c:pt>
                <c:pt idx="96">
                  <c:v>82.093458390923132</c:v>
                </c:pt>
                <c:pt idx="97">
                  <c:v>82.093458390923132</c:v>
                </c:pt>
                <c:pt idx="98">
                  <c:v>82.093458390923132</c:v>
                </c:pt>
                <c:pt idx="99">
                  <c:v>82.093458390923132</c:v>
                </c:pt>
                <c:pt idx="100">
                  <c:v>82.093458390923132</c:v>
                </c:pt>
                <c:pt idx="101">
                  <c:v>82.093458390923132</c:v>
                </c:pt>
                <c:pt idx="102">
                  <c:v>82.093458390923132</c:v>
                </c:pt>
                <c:pt idx="103">
                  <c:v>82.093458390923132</c:v>
                </c:pt>
                <c:pt idx="104">
                  <c:v>82.093458390923132</c:v>
                </c:pt>
                <c:pt idx="105">
                  <c:v>82.093458390923132</c:v>
                </c:pt>
                <c:pt idx="106">
                  <c:v>82.093458390923132</c:v>
                </c:pt>
                <c:pt idx="107">
                  <c:v>82.093458390923132</c:v>
                </c:pt>
                <c:pt idx="108">
                  <c:v>82.093458390923132</c:v>
                </c:pt>
                <c:pt idx="109">
                  <c:v>82.093458390923132</c:v>
                </c:pt>
                <c:pt idx="110">
                  <c:v>82.093458390923132</c:v>
                </c:pt>
                <c:pt idx="111">
                  <c:v>82.093458390923132</c:v>
                </c:pt>
                <c:pt idx="112">
                  <c:v>82.093458390923132</c:v>
                </c:pt>
                <c:pt idx="113">
                  <c:v>82.093458390923132</c:v>
                </c:pt>
                <c:pt idx="114">
                  <c:v>82.093458390923132</c:v>
                </c:pt>
                <c:pt idx="115">
                  <c:v>82.093458390923132</c:v>
                </c:pt>
                <c:pt idx="116">
                  <c:v>82.093458390923132</c:v>
                </c:pt>
                <c:pt idx="117">
                  <c:v>82.093458390923132</c:v>
                </c:pt>
                <c:pt idx="118">
                  <c:v>82.093458390923132</c:v>
                </c:pt>
                <c:pt idx="119">
                  <c:v>82.093458390923132</c:v>
                </c:pt>
                <c:pt idx="120">
                  <c:v>82.093458390923132</c:v>
                </c:pt>
                <c:pt idx="121">
                  <c:v>82.093458390923132</c:v>
                </c:pt>
                <c:pt idx="122">
                  <c:v>82.093458390923132</c:v>
                </c:pt>
                <c:pt idx="123">
                  <c:v>82.093458390923132</c:v>
                </c:pt>
                <c:pt idx="124">
                  <c:v>82.093458390923132</c:v>
                </c:pt>
                <c:pt idx="125">
                  <c:v>82.093458390923132</c:v>
                </c:pt>
                <c:pt idx="126">
                  <c:v>82.093458390923132</c:v>
                </c:pt>
                <c:pt idx="127">
                  <c:v>82.093458390923132</c:v>
                </c:pt>
                <c:pt idx="128">
                  <c:v>82.093458390923132</c:v>
                </c:pt>
                <c:pt idx="129">
                  <c:v>82.093458390923132</c:v>
                </c:pt>
                <c:pt idx="130">
                  <c:v>82.093458390923132</c:v>
                </c:pt>
                <c:pt idx="131">
                  <c:v>82.093458390923132</c:v>
                </c:pt>
                <c:pt idx="132">
                  <c:v>82.093458390923132</c:v>
                </c:pt>
                <c:pt idx="133">
                  <c:v>82.093458390923132</c:v>
                </c:pt>
                <c:pt idx="134">
                  <c:v>82.093458390923132</c:v>
                </c:pt>
                <c:pt idx="135">
                  <c:v>82.093458390923132</c:v>
                </c:pt>
                <c:pt idx="136">
                  <c:v>82.093458390923132</c:v>
                </c:pt>
                <c:pt idx="137">
                  <c:v>82.093458390923132</c:v>
                </c:pt>
                <c:pt idx="138">
                  <c:v>82.093458390923132</c:v>
                </c:pt>
                <c:pt idx="139">
                  <c:v>82.093458390923132</c:v>
                </c:pt>
                <c:pt idx="140">
                  <c:v>82.093458390923132</c:v>
                </c:pt>
                <c:pt idx="141">
                  <c:v>82.093458390923132</c:v>
                </c:pt>
                <c:pt idx="142">
                  <c:v>82.093458390923132</c:v>
                </c:pt>
                <c:pt idx="143">
                  <c:v>82.093458390923132</c:v>
                </c:pt>
                <c:pt idx="144">
                  <c:v>82.093458390923132</c:v>
                </c:pt>
                <c:pt idx="145">
                  <c:v>82.093458390923132</c:v>
                </c:pt>
                <c:pt idx="146">
                  <c:v>82.093458390923132</c:v>
                </c:pt>
                <c:pt idx="147">
                  <c:v>82.093458390923132</c:v>
                </c:pt>
                <c:pt idx="148">
                  <c:v>82.093458390923132</c:v>
                </c:pt>
                <c:pt idx="149">
                  <c:v>82.093458390923132</c:v>
                </c:pt>
                <c:pt idx="150">
                  <c:v>82.093458390923132</c:v>
                </c:pt>
                <c:pt idx="151">
                  <c:v>82.093458390923132</c:v>
                </c:pt>
                <c:pt idx="152">
                  <c:v>82.093458390923132</c:v>
                </c:pt>
                <c:pt idx="153">
                  <c:v>82.093458390923132</c:v>
                </c:pt>
                <c:pt idx="154">
                  <c:v>82.093458390923132</c:v>
                </c:pt>
                <c:pt idx="155">
                  <c:v>82.093458390923132</c:v>
                </c:pt>
                <c:pt idx="156">
                  <c:v>82.093458390923132</c:v>
                </c:pt>
                <c:pt idx="157">
                  <c:v>82.093458390923132</c:v>
                </c:pt>
                <c:pt idx="158">
                  <c:v>82.093458390923132</c:v>
                </c:pt>
                <c:pt idx="159">
                  <c:v>82.093458390923132</c:v>
                </c:pt>
                <c:pt idx="160">
                  <c:v>82.093458390923132</c:v>
                </c:pt>
                <c:pt idx="161">
                  <c:v>82.093458390923132</c:v>
                </c:pt>
                <c:pt idx="162">
                  <c:v>82.093458390923132</c:v>
                </c:pt>
                <c:pt idx="163">
                  <c:v>82.093458390923132</c:v>
                </c:pt>
                <c:pt idx="164">
                  <c:v>82.093458390923132</c:v>
                </c:pt>
                <c:pt idx="165">
                  <c:v>82.093458390923132</c:v>
                </c:pt>
                <c:pt idx="166">
                  <c:v>82.093458390923132</c:v>
                </c:pt>
                <c:pt idx="167">
                  <c:v>82.093458390923132</c:v>
                </c:pt>
                <c:pt idx="168">
                  <c:v>82.093458390923132</c:v>
                </c:pt>
                <c:pt idx="169">
                  <c:v>82.093458390923132</c:v>
                </c:pt>
                <c:pt idx="170">
                  <c:v>82.093458390923132</c:v>
                </c:pt>
                <c:pt idx="171">
                  <c:v>82.093458390923132</c:v>
                </c:pt>
                <c:pt idx="172">
                  <c:v>82.093458390923132</c:v>
                </c:pt>
                <c:pt idx="173">
                  <c:v>82.093458390923132</c:v>
                </c:pt>
                <c:pt idx="174">
                  <c:v>82.093458390923132</c:v>
                </c:pt>
                <c:pt idx="175">
                  <c:v>82.093458390923132</c:v>
                </c:pt>
                <c:pt idx="176">
                  <c:v>82.093458390923132</c:v>
                </c:pt>
                <c:pt idx="177">
                  <c:v>82.093458390923132</c:v>
                </c:pt>
                <c:pt idx="178">
                  <c:v>82.093458390923132</c:v>
                </c:pt>
                <c:pt idx="179">
                  <c:v>82.093458390923132</c:v>
                </c:pt>
                <c:pt idx="180">
                  <c:v>82.093458390923132</c:v>
                </c:pt>
                <c:pt idx="181">
                  <c:v>82.093458390923132</c:v>
                </c:pt>
                <c:pt idx="182">
                  <c:v>82.093458390923132</c:v>
                </c:pt>
                <c:pt idx="183">
                  <c:v>82.093458390923132</c:v>
                </c:pt>
                <c:pt idx="184">
                  <c:v>82.093458390923132</c:v>
                </c:pt>
                <c:pt idx="185">
                  <c:v>82.093458390923132</c:v>
                </c:pt>
                <c:pt idx="186">
                  <c:v>82.093458390923132</c:v>
                </c:pt>
                <c:pt idx="187">
                  <c:v>82.093458390923132</c:v>
                </c:pt>
                <c:pt idx="188">
                  <c:v>82.093458390923132</c:v>
                </c:pt>
                <c:pt idx="189">
                  <c:v>82.093458390923132</c:v>
                </c:pt>
                <c:pt idx="190">
                  <c:v>82.093458390923132</c:v>
                </c:pt>
                <c:pt idx="191">
                  <c:v>82.093458390923132</c:v>
                </c:pt>
                <c:pt idx="192">
                  <c:v>82.093458390923132</c:v>
                </c:pt>
                <c:pt idx="193">
                  <c:v>82.093458390923132</c:v>
                </c:pt>
                <c:pt idx="194">
                  <c:v>82.093458390923132</c:v>
                </c:pt>
                <c:pt idx="195">
                  <c:v>82.093458390923132</c:v>
                </c:pt>
                <c:pt idx="196">
                  <c:v>82.093458390923132</c:v>
                </c:pt>
                <c:pt idx="197">
                  <c:v>82.093458390923132</c:v>
                </c:pt>
                <c:pt idx="198">
                  <c:v>82.093458390923132</c:v>
                </c:pt>
                <c:pt idx="199">
                  <c:v>82.093458390923132</c:v>
                </c:pt>
                <c:pt idx="200">
                  <c:v>82.093458390923132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6B5-7342-B682-4BC464768560}"/>
            </c:ext>
          </c:extLst>
        </c:ser>
        <c:ser>
          <c:idx val="4"/>
          <c:order val="4"/>
          <c:tx>
            <c:strRef>
              <c:f>'A.ForestLogistGrowthModel.xls'!$G$216</c:f>
              <c:strCache>
                <c:ptCount val="1"/>
                <c:pt idx="0">
                  <c:v>Ebony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D4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'A.ForestLogistGrowthModel.xls'!$G$217:$G$417</c:f>
              <c:numCache>
                <c:formatCode>0.00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69.333171420043499</c:v>
                </c:pt>
                <c:pt idx="24">
                  <c:v>69.333171420043499</c:v>
                </c:pt>
                <c:pt idx="25">
                  <c:v>69.333171420043499</c:v>
                </c:pt>
                <c:pt idx="26">
                  <c:v>69.333171420043499</c:v>
                </c:pt>
                <c:pt idx="27">
                  <c:v>69.333171420043499</c:v>
                </c:pt>
                <c:pt idx="28">
                  <c:v>69.333171420043499</c:v>
                </c:pt>
                <c:pt idx="29">
                  <c:v>69.333171420043499</c:v>
                </c:pt>
                <c:pt idx="30">
                  <c:v>69.333171420043499</c:v>
                </c:pt>
                <c:pt idx="31">
                  <c:v>69.333171420043499</c:v>
                </c:pt>
                <c:pt idx="32">
                  <c:v>69.333171420043499</c:v>
                </c:pt>
                <c:pt idx="33">
                  <c:v>69.333171420043499</c:v>
                </c:pt>
                <c:pt idx="34">
                  <c:v>69.333171420043499</c:v>
                </c:pt>
                <c:pt idx="35">
                  <c:v>69.333171420043499</c:v>
                </c:pt>
                <c:pt idx="36">
                  <c:v>69.333171420043499</c:v>
                </c:pt>
                <c:pt idx="37">
                  <c:v>69.333171420043499</c:v>
                </c:pt>
                <c:pt idx="38">
                  <c:v>69.333171420043499</c:v>
                </c:pt>
                <c:pt idx="39">
                  <c:v>69.333171420043499</c:v>
                </c:pt>
                <c:pt idx="40">
                  <c:v>69.333171420043499</c:v>
                </c:pt>
                <c:pt idx="41">
                  <c:v>69.333171420043499</c:v>
                </c:pt>
                <c:pt idx="42">
                  <c:v>69.333171420043499</c:v>
                </c:pt>
                <c:pt idx="43">
                  <c:v>69.333171420043499</c:v>
                </c:pt>
                <c:pt idx="44">
                  <c:v>69.333171420043499</c:v>
                </c:pt>
                <c:pt idx="45">
                  <c:v>69.333171420043499</c:v>
                </c:pt>
                <c:pt idx="46">
                  <c:v>69.333171420043499</c:v>
                </c:pt>
                <c:pt idx="47">
                  <c:v>69.333171420043499</c:v>
                </c:pt>
                <c:pt idx="48">
                  <c:v>69.333171420043499</c:v>
                </c:pt>
                <c:pt idx="49">
                  <c:v>69.333171420043499</c:v>
                </c:pt>
                <c:pt idx="50">
                  <c:v>69.333171420043499</c:v>
                </c:pt>
                <c:pt idx="51">
                  <c:v>69.333171420043499</c:v>
                </c:pt>
                <c:pt idx="52">
                  <c:v>69.333171420043499</c:v>
                </c:pt>
                <c:pt idx="53">
                  <c:v>69.333171420043499</c:v>
                </c:pt>
                <c:pt idx="54">
                  <c:v>69.333171420043499</c:v>
                </c:pt>
                <c:pt idx="55">
                  <c:v>69.333171420043499</c:v>
                </c:pt>
                <c:pt idx="56">
                  <c:v>69.333171420043499</c:v>
                </c:pt>
                <c:pt idx="57">
                  <c:v>69.333171420043499</c:v>
                </c:pt>
                <c:pt idx="58">
                  <c:v>69.333171420043499</c:v>
                </c:pt>
                <c:pt idx="59">
                  <c:v>69.333171420043499</c:v>
                </c:pt>
                <c:pt idx="60">
                  <c:v>69.333171420043499</c:v>
                </c:pt>
                <c:pt idx="61">
                  <c:v>69.333171420043499</c:v>
                </c:pt>
                <c:pt idx="62">
                  <c:v>69.333171420043499</c:v>
                </c:pt>
                <c:pt idx="63">
                  <c:v>69.333171420043499</c:v>
                </c:pt>
                <c:pt idx="64">
                  <c:v>69.333171420043499</c:v>
                </c:pt>
                <c:pt idx="65">
                  <c:v>69.333171420043499</c:v>
                </c:pt>
                <c:pt idx="66">
                  <c:v>69.333171420043499</c:v>
                </c:pt>
                <c:pt idx="67">
                  <c:v>69.333171420043499</c:v>
                </c:pt>
                <c:pt idx="68">
                  <c:v>69.333171420043499</c:v>
                </c:pt>
                <c:pt idx="69">
                  <c:v>69.333171420043499</c:v>
                </c:pt>
                <c:pt idx="70">
                  <c:v>69.333171420043499</c:v>
                </c:pt>
                <c:pt idx="71">
                  <c:v>69.333171420043499</c:v>
                </c:pt>
                <c:pt idx="72">
                  <c:v>69.333171420043499</c:v>
                </c:pt>
                <c:pt idx="73">
                  <c:v>69.333171420043499</c:v>
                </c:pt>
                <c:pt idx="74">
                  <c:v>69.333171420043499</c:v>
                </c:pt>
                <c:pt idx="75">
                  <c:v>69.333171420043499</c:v>
                </c:pt>
                <c:pt idx="76">
                  <c:v>69.333171420043499</c:v>
                </c:pt>
                <c:pt idx="77">
                  <c:v>69.333171420043499</c:v>
                </c:pt>
                <c:pt idx="78">
                  <c:v>69.333171420043499</c:v>
                </c:pt>
                <c:pt idx="79">
                  <c:v>69.333171420043499</c:v>
                </c:pt>
                <c:pt idx="80">
                  <c:v>69.333171420043499</c:v>
                </c:pt>
                <c:pt idx="81">
                  <c:v>69.333171420043499</c:v>
                </c:pt>
                <c:pt idx="82">
                  <c:v>69.333171420043499</c:v>
                </c:pt>
                <c:pt idx="83">
                  <c:v>69.333171420043499</c:v>
                </c:pt>
                <c:pt idx="84">
                  <c:v>69.333171420043499</c:v>
                </c:pt>
                <c:pt idx="85">
                  <c:v>69.333171420043499</c:v>
                </c:pt>
                <c:pt idx="86">
                  <c:v>69.333171420043499</c:v>
                </c:pt>
                <c:pt idx="87">
                  <c:v>69.333171420043499</c:v>
                </c:pt>
                <c:pt idx="88">
                  <c:v>69.333171420043499</c:v>
                </c:pt>
                <c:pt idx="89">
                  <c:v>69.333171420043499</c:v>
                </c:pt>
                <c:pt idx="90">
                  <c:v>69.333171420043499</c:v>
                </c:pt>
                <c:pt idx="91">
                  <c:v>69.333171420043499</c:v>
                </c:pt>
                <c:pt idx="92">
                  <c:v>69.333171420043499</c:v>
                </c:pt>
                <c:pt idx="93">
                  <c:v>69.333171420043499</c:v>
                </c:pt>
                <c:pt idx="94">
                  <c:v>69.333171420043499</c:v>
                </c:pt>
                <c:pt idx="95">
                  <c:v>69.333171420043499</c:v>
                </c:pt>
                <c:pt idx="96">
                  <c:v>69.333171420043499</c:v>
                </c:pt>
                <c:pt idx="97">
                  <c:v>69.333171420043499</c:v>
                </c:pt>
                <c:pt idx="98">
                  <c:v>69.333171420043499</c:v>
                </c:pt>
                <c:pt idx="99">
                  <c:v>69.333171420043499</c:v>
                </c:pt>
                <c:pt idx="100">
                  <c:v>69.333171420043499</c:v>
                </c:pt>
                <c:pt idx="101">
                  <c:v>69.333171420043499</c:v>
                </c:pt>
                <c:pt idx="102">
                  <c:v>69.333171420043499</c:v>
                </c:pt>
                <c:pt idx="103">
                  <c:v>69.333171420043499</c:v>
                </c:pt>
                <c:pt idx="104">
                  <c:v>69.333171420043499</c:v>
                </c:pt>
                <c:pt idx="105">
                  <c:v>69.333171420043499</c:v>
                </c:pt>
                <c:pt idx="106">
                  <c:v>69.333171420043499</c:v>
                </c:pt>
                <c:pt idx="107">
                  <c:v>69.333171420043499</c:v>
                </c:pt>
                <c:pt idx="108">
                  <c:v>69.333171420043499</c:v>
                </c:pt>
                <c:pt idx="109">
                  <c:v>69.333171420043499</c:v>
                </c:pt>
                <c:pt idx="110">
                  <c:v>69.333171420043499</c:v>
                </c:pt>
                <c:pt idx="111">
                  <c:v>69.333171420043499</c:v>
                </c:pt>
                <c:pt idx="112">
                  <c:v>69.333171420043499</c:v>
                </c:pt>
                <c:pt idx="113">
                  <c:v>69.333171420043499</c:v>
                </c:pt>
                <c:pt idx="114">
                  <c:v>69.333171420043499</c:v>
                </c:pt>
                <c:pt idx="115">
                  <c:v>69.333171420043499</c:v>
                </c:pt>
                <c:pt idx="116">
                  <c:v>69.333171420043499</c:v>
                </c:pt>
                <c:pt idx="117">
                  <c:v>69.333171420043499</c:v>
                </c:pt>
                <c:pt idx="118">
                  <c:v>69.333171420043499</c:v>
                </c:pt>
                <c:pt idx="119">
                  <c:v>69.333171420043499</c:v>
                </c:pt>
                <c:pt idx="120">
                  <c:v>69.333171420043499</c:v>
                </c:pt>
                <c:pt idx="121">
                  <c:v>69.333171420043499</c:v>
                </c:pt>
                <c:pt idx="122">
                  <c:v>69.333171420043499</c:v>
                </c:pt>
                <c:pt idx="123">
                  <c:v>69.333171420043499</c:v>
                </c:pt>
                <c:pt idx="124">
                  <c:v>69.333171420043499</c:v>
                </c:pt>
                <c:pt idx="125">
                  <c:v>69.333171420043499</c:v>
                </c:pt>
                <c:pt idx="126">
                  <c:v>69.333171420043499</c:v>
                </c:pt>
                <c:pt idx="127">
                  <c:v>69.333171420043499</c:v>
                </c:pt>
                <c:pt idx="128">
                  <c:v>69.333171420043499</c:v>
                </c:pt>
                <c:pt idx="129">
                  <c:v>69.333171420043499</c:v>
                </c:pt>
                <c:pt idx="130">
                  <c:v>69.333171420043499</c:v>
                </c:pt>
                <c:pt idx="131">
                  <c:v>69.333171420043499</c:v>
                </c:pt>
                <c:pt idx="132">
                  <c:v>69.333171420043499</c:v>
                </c:pt>
                <c:pt idx="133">
                  <c:v>69.333171420043499</c:v>
                </c:pt>
                <c:pt idx="134">
                  <c:v>69.333171420043499</c:v>
                </c:pt>
                <c:pt idx="135">
                  <c:v>69.333171420043499</c:v>
                </c:pt>
                <c:pt idx="136">
                  <c:v>69.333171420043499</c:v>
                </c:pt>
                <c:pt idx="137">
                  <c:v>69.333171420043499</c:v>
                </c:pt>
                <c:pt idx="138">
                  <c:v>69.333171420043499</c:v>
                </c:pt>
                <c:pt idx="139">
                  <c:v>69.333171420043499</c:v>
                </c:pt>
                <c:pt idx="140">
                  <c:v>69.333171420043499</c:v>
                </c:pt>
                <c:pt idx="141">
                  <c:v>69.333171420043499</c:v>
                </c:pt>
                <c:pt idx="142">
                  <c:v>69.333171420043499</c:v>
                </c:pt>
                <c:pt idx="143">
                  <c:v>69.333171420043499</c:v>
                </c:pt>
                <c:pt idx="144">
                  <c:v>69.333171420043499</c:v>
                </c:pt>
                <c:pt idx="145">
                  <c:v>69.333171420043499</c:v>
                </c:pt>
                <c:pt idx="146">
                  <c:v>69.333171420043499</c:v>
                </c:pt>
                <c:pt idx="147">
                  <c:v>69.333171420043499</c:v>
                </c:pt>
                <c:pt idx="148">
                  <c:v>69.333171420043499</c:v>
                </c:pt>
                <c:pt idx="149">
                  <c:v>69.333171420043499</c:v>
                </c:pt>
                <c:pt idx="150">
                  <c:v>69.333171420043499</c:v>
                </c:pt>
                <c:pt idx="151">
                  <c:v>69.333171420043499</c:v>
                </c:pt>
                <c:pt idx="152">
                  <c:v>69.333171420043499</c:v>
                </c:pt>
                <c:pt idx="153">
                  <c:v>69.333171420043499</c:v>
                </c:pt>
                <c:pt idx="154">
                  <c:v>69.333171420043499</c:v>
                </c:pt>
                <c:pt idx="155">
                  <c:v>69.333171420043499</c:v>
                </c:pt>
                <c:pt idx="156">
                  <c:v>69.333171420043499</c:v>
                </c:pt>
                <c:pt idx="157">
                  <c:v>69.333171420043499</c:v>
                </c:pt>
                <c:pt idx="158">
                  <c:v>69.333171420043499</c:v>
                </c:pt>
                <c:pt idx="159">
                  <c:v>69.333171420043499</c:v>
                </c:pt>
                <c:pt idx="160">
                  <c:v>69.333171420043499</c:v>
                </c:pt>
                <c:pt idx="161">
                  <c:v>69.333171420043499</c:v>
                </c:pt>
                <c:pt idx="162">
                  <c:v>69.333171420043499</c:v>
                </c:pt>
                <c:pt idx="163">
                  <c:v>69.333171420043499</c:v>
                </c:pt>
                <c:pt idx="164">
                  <c:v>69.333171420043499</c:v>
                </c:pt>
                <c:pt idx="165">
                  <c:v>69.333171420043499</c:v>
                </c:pt>
                <c:pt idx="166">
                  <c:v>69.333171420043499</c:v>
                </c:pt>
                <c:pt idx="167">
                  <c:v>69.333171420043499</c:v>
                </c:pt>
                <c:pt idx="168">
                  <c:v>69.333171420043499</c:v>
                </c:pt>
                <c:pt idx="169">
                  <c:v>69.333171420043499</c:v>
                </c:pt>
                <c:pt idx="170">
                  <c:v>69.333171420043499</c:v>
                </c:pt>
                <c:pt idx="171">
                  <c:v>69.333171420043499</c:v>
                </c:pt>
                <c:pt idx="172">
                  <c:v>69.333171420043499</c:v>
                </c:pt>
                <c:pt idx="173">
                  <c:v>69.333171420043499</c:v>
                </c:pt>
                <c:pt idx="174">
                  <c:v>69.333171420043499</c:v>
                </c:pt>
                <c:pt idx="175">
                  <c:v>69.333171420043499</c:v>
                </c:pt>
                <c:pt idx="176">
                  <c:v>69.333171420043499</c:v>
                </c:pt>
                <c:pt idx="177">
                  <c:v>69.333171420043499</c:v>
                </c:pt>
                <c:pt idx="178">
                  <c:v>69.333171420043499</c:v>
                </c:pt>
                <c:pt idx="179">
                  <c:v>69.333171420043499</c:v>
                </c:pt>
                <c:pt idx="180">
                  <c:v>69.333171420043499</c:v>
                </c:pt>
                <c:pt idx="181">
                  <c:v>69.333171420043499</c:v>
                </c:pt>
                <c:pt idx="182">
                  <c:v>69.333171420043499</c:v>
                </c:pt>
                <c:pt idx="183">
                  <c:v>69.333171420043499</c:v>
                </c:pt>
                <c:pt idx="184">
                  <c:v>69.333171420043499</c:v>
                </c:pt>
                <c:pt idx="185">
                  <c:v>69.333171420043499</c:v>
                </c:pt>
                <c:pt idx="186">
                  <c:v>69.333171420043499</c:v>
                </c:pt>
                <c:pt idx="187">
                  <c:v>69.333171420043499</c:v>
                </c:pt>
                <c:pt idx="188">
                  <c:v>69.333171420043499</c:v>
                </c:pt>
                <c:pt idx="189">
                  <c:v>69.333171420043499</c:v>
                </c:pt>
                <c:pt idx="190">
                  <c:v>69.333171420043499</c:v>
                </c:pt>
                <c:pt idx="191">
                  <c:v>69.333171420043499</c:v>
                </c:pt>
                <c:pt idx="192">
                  <c:v>69.333171420043499</c:v>
                </c:pt>
                <c:pt idx="193">
                  <c:v>69.333171420043499</c:v>
                </c:pt>
                <c:pt idx="194">
                  <c:v>69.333171420043499</c:v>
                </c:pt>
                <c:pt idx="195">
                  <c:v>69.333171420043499</c:v>
                </c:pt>
                <c:pt idx="196">
                  <c:v>69.333171420043499</c:v>
                </c:pt>
                <c:pt idx="197">
                  <c:v>69.333171420043499</c:v>
                </c:pt>
                <c:pt idx="198">
                  <c:v>69.333171420043499</c:v>
                </c:pt>
                <c:pt idx="199">
                  <c:v>69.333171420043499</c:v>
                </c:pt>
                <c:pt idx="200">
                  <c:v>69.333171420043499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6B5-7342-B682-4BC464768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0004255"/>
        <c:axId val="1"/>
      </c:lineChart>
      <c:catAx>
        <c:axId val="213000425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130004255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5399678782710223E-2"/>
          <c:y val="0.87245278318411834"/>
          <c:w val="0.84848713113144347"/>
          <c:h val="6.63268197742312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 sz="1000" b="1" i="0" u="none" strike="noStrike" baseline="0">
                <a:solidFill>
                  <a:srgbClr val="0000D4"/>
                </a:solidFill>
                <a:latin typeface="Helv" charset="0"/>
              </a:rPr>
              <a:t>Maximum Sustainable Forest Yield</a:t>
            </a:r>
          </a:p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Helv" charset="0"/>
              </a:rPr>
              <a:t>Baseline Case</a:t>
            </a:r>
          </a:p>
        </c:rich>
      </c:tx>
      <c:layout>
        <c:manualLayout>
          <c:xMode val="edge"/>
          <c:yMode val="edge"/>
          <c:x val="0.25619903634813068"/>
          <c:y val="4.1025769436628091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5399678782710223E-2"/>
          <c:y val="0.25128283779934707"/>
          <c:w val="0.88154507130539583"/>
          <c:h val="0.53333500267616518"/>
        </c:manualLayout>
      </c:layout>
      <c:areaChart>
        <c:grouping val="stacked"/>
        <c:varyColors val="0"/>
        <c:ser>
          <c:idx val="0"/>
          <c:order val="0"/>
          <c:tx>
            <c:strRef>
              <c:f>'A.ForestLogistGrowthModel.xls'!$C$216</c:f>
              <c:strCache>
                <c:ptCount val="1"/>
                <c:pt idx="0">
                  <c:v>Palm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rgbClr val="000000"/>
              </a:solidFill>
              <a:prstDash val="solid"/>
            </a:ln>
          </c:spPr>
          <c:val>
            <c:numRef>
              <c:f>'A.ForestLogistGrowthModel.xls'!$C$217:$C$417</c:f>
              <c:numCache>
                <c:formatCode>0.00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160.87664861532542</c:v>
                </c:pt>
                <c:pt idx="13">
                  <c:v>160.87664861532542</c:v>
                </c:pt>
                <c:pt idx="14">
                  <c:v>160.87664861532542</c:v>
                </c:pt>
                <c:pt idx="15">
                  <c:v>160.87664861532542</c:v>
                </c:pt>
                <c:pt idx="16">
                  <c:v>160.87664861532542</c:v>
                </c:pt>
                <c:pt idx="17">
                  <c:v>160.87664861532542</c:v>
                </c:pt>
                <c:pt idx="18">
                  <c:v>160.87664861532542</c:v>
                </c:pt>
                <c:pt idx="19">
                  <c:v>160.87664861532542</c:v>
                </c:pt>
                <c:pt idx="20">
                  <c:v>160.87664861532542</c:v>
                </c:pt>
                <c:pt idx="21">
                  <c:v>160.87664861532542</c:v>
                </c:pt>
                <c:pt idx="22">
                  <c:v>160.87664861532542</c:v>
                </c:pt>
                <c:pt idx="23">
                  <c:v>160.87664861532542</c:v>
                </c:pt>
                <c:pt idx="24">
                  <c:v>160.87664861532542</c:v>
                </c:pt>
                <c:pt idx="25">
                  <c:v>160.87664861532542</c:v>
                </c:pt>
                <c:pt idx="26">
                  <c:v>160.87664861532542</c:v>
                </c:pt>
                <c:pt idx="27">
                  <c:v>160.87664861532542</c:v>
                </c:pt>
                <c:pt idx="28">
                  <c:v>160.87664861532542</c:v>
                </c:pt>
                <c:pt idx="29">
                  <c:v>160.87664861532542</c:v>
                </c:pt>
                <c:pt idx="30">
                  <c:v>160.87664861532542</c:v>
                </c:pt>
                <c:pt idx="31">
                  <c:v>160.87664861532542</c:v>
                </c:pt>
                <c:pt idx="32">
                  <c:v>160.87664861532542</c:v>
                </c:pt>
                <c:pt idx="33">
                  <c:v>160.87664861532542</c:v>
                </c:pt>
                <c:pt idx="34">
                  <c:v>160.87664861532542</c:v>
                </c:pt>
                <c:pt idx="35">
                  <c:v>160.87664861532542</c:v>
                </c:pt>
                <c:pt idx="36">
                  <c:v>160.87664861532542</c:v>
                </c:pt>
                <c:pt idx="37">
                  <c:v>160.87664861532542</c:v>
                </c:pt>
                <c:pt idx="38">
                  <c:v>160.87664861532542</c:v>
                </c:pt>
                <c:pt idx="39">
                  <c:v>160.87664861532542</c:v>
                </c:pt>
                <c:pt idx="40">
                  <c:v>160.87664861532542</c:v>
                </c:pt>
                <c:pt idx="41">
                  <c:v>160.87664861532542</c:v>
                </c:pt>
                <c:pt idx="42">
                  <c:v>160.87664861532542</c:v>
                </c:pt>
                <c:pt idx="43">
                  <c:v>160.87664861532542</c:v>
                </c:pt>
                <c:pt idx="44">
                  <c:v>160.87664861532542</c:v>
                </c:pt>
                <c:pt idx="45">
                  <c:v>160.87664861532542</c:v>
                </c:pt>
                <c:pt idx="46">
                  <c:v>160.87664861532542</c:v>
                </c:pt>
                <c:pt idx="47">
                  <c:v>160.87664861532542</c:v>
                </c:pt>
                <c:pt idx="48">
                  <c:v>160.87664861532542</c:v>
                </c:pt>
                <c:pt idx="49">
                  <c:v>160.87664861532542</c:v>
                </c:pt>
                <c:pt idx="50">
                  <c:v>160.87664861532542</c:v>
                </c:pt>
                <c:pt idx="51">
                  <c:v>160.87664861532542</c:v>
                </c:pt>
                <c:pt idx="52">
                  <c:v>160.87664861532542</c:v>
                </c:pt>
                <c:pt idx="53">
                  <c:v>160.87664861532542</c:v>
                </c:pt>
                <c:pt idx="54">
                  <c:v>160.87664861532542</c:v>
                </c:pt>
                <c:pt idx="55">
                  <c:v>160.87664861532542</c:v>
                </c:pt>
                <c:pt idx="56">
                  <c:v>160.87664861532542</c:v>
                </c:pt>
                <c:pt idx="57">
                  <c:v>160.87664861532542</c:v>
                </c:pt>
                <c:pt idx="58">
                  <c:v>160.87664861532542</c:v>
                </c:pt>
                <c:pt idx="59">
                  <c:v>160.87664861532542</c:v>
                </c:pt>
                <c:pt idx="60">
                  <c:v>160.87664861532542</c:v>
                </c:pt>
                <c:pt idx="61">
                  <c:v>160.87664861532542</c:v>
                </c:pt>
                <c:pt idx="62">
                  <c:v>160.87664861532542</c:v>
                </c:pt>
                <c:pt idx="63">
                  <c:v>160.87664861532542</c:v>
                </c:pt>
                <c:pt idx="64">
                  <c:v>160.87664861532542</c:v>
                </c:pt>
                <c:pt idx="65">
                  <c:v>160.87664861532542</c:v>
                </c:pt>
                <c:pt idx="66">
                  <c:v>160.87664861532542</c:v>
                </c:pt>
                <c:pt idx="67">
                  <c:v>160.87664861532542</c:v>
                </c:pt>
                <c:pt idx="68">
                  <c:v>160.87664861532542</c:v>
                </c:pt>
                <c:pt idx="69">
                  <c:v>160.87664861532542</c:v>
                </c:pt>
                <c:pt idx="70">
                  <c:v>160.87664861532542</c:v>
                </c:pt>
                <c:pt idx="71">
                  <c:v>160.87664861532542</c:v>
                </c:pt>
                <c:pt idx="72">
                  <c:v>160.87664861532542</c:v>
                </c:pt>
                <c:pt idx="73">
                  <c:v>160.87664861532542</c:v>
                </c:pt>
                <c:pt idx="74">
                  <c:v>160.87664861532542</c:v>
                </c:pt>
                <c:pt idx="75">
                  <c:v>160.87664861532542</c:v>
                </c:pt>
                <c:pt idx="76">
                  <c:v>160.87664861532542</c:v>
                </c:pt>
                <c:pt idx="77">
                  <c:v>160.87664861532542</c:v>
                </c:pt>
                <c:pt idx="78">
                  <c:v>160.87664861532542</c:v>
                </c:pt>
                <c:pt idx="79">
                  <c:v>160.87664861532542</c:v>
                </c:pt>
                <c:pt idx="80">
                  <c:v>160.87664861532542</c:v>
                </c:pt>
                <c:pt idx="81">
                  <c:v>160.87664861532542</c:v>
                </c:pt>
                <c:pt idx="82">
                  <c:v>160.87664861532542</c:v>
                </c:pt>
                <c:pt idx="83">
                  <c:v>160.87664861532542</c:v>
                </c:pt>
                <c:pt idx="84">
                  <c:v>160.87664861532542</c:v>
                </c:pt>
                <c:pt idx="85">
                  <c:v>160.87664861532542</c:v>
                </c:pt>
                <c:pt idx="86">
                  <c:v>160.87664861532542</c:v>
                </c:pt>
                <c:pt idx="87">
                  <c:v>160.87664861532542</c:v>
                </c:pt>
                <c:pt idx="88">
                  <c:v>160.87664861532542</c:v>
                </c:pt>
                <c:pt idx="89">
                  <c:v>160.87664861532542</c:v>
                </c:pt>
                <c:pt idx="90">
                  <c:v>160.87664861532542</c:v>
                </c:pt>
                <c:pt idx="91">
                  <c:v>160.87664861532542</c:v>
                </c:pt>
                <c:pt idx="92">
                  <c:v>160.87664861532542</c:v>
                </c:pt>
                <c:pt idx="93">
                  <c:v>160.87664861532542</c:v>
                </c:pt>
                <c:pt idx="94">
                  <c:v>160.87664861532542</c:v>
                </c:pt>
                <c:pt idx="95">
                  <c:v>160.87664861532542</c:v>
                </c:pt>
                <c:pt idx="96">
                  <c:v>160.87664861532542</c:v>
                </c:pt>
                <c:pt idx="97">
                  <c:v>160.87664861532542</c:v>
                </c:pt>
                <c:pt idx="98">
                  <c:v>160.87664861532542</c:v>
                </c:pt>
                <c:pt idx="99">
                  <c:v>160.87664861532542</c:v>
                </c:pt>
                <c:pt idx="100">
                  <c:v>160.87664861532542</c:v>
                </c:pt>
                <c:pt idx="101">
                  <c:v>160.87664861532542</c:v>
                </c:pt>
                <c:pt idx="102">
                  <c:v>160.87664861532542</c:v>
                </c:pt>
                <c:pt idx="103">
                  <c:v>160.87664861532542</c:v>
                </c:pt>
                <c:pt idx="104">
                  <c:v>160.87664861532542</c:v>
                </c:pt>
                <c:pt idx="105">
                  <c:v>160.87664861532542</c:v>
                </c:pt>
                <c:pt idx="106">
                  <c:v>160.87664861532542</c:v>
                </c:pt>
                <c:pt idx="107">
                  <c:v>160.87664861532542</c:v>
                </c:pt>
                <c:pt idx="108">
                  <c:v>160.87664861532542</c:v>
                </c:pt>
                <c:pt idx="109">
                  <c:v>160.87664861532542</c:v>
                </c:pt>
                <c:pt idx="110">
                  <c:v>160.87664861532542</c:v>
                </c:pt>
                <c:pt idx="111">
                  <c:v>160.87664861532542</c:v>
                </c:pt>
                <c:pt idx="112">
                  <c:v>160.87664861532542</c:v>
                </c:pt>
                <c:pt idx="113">
                  <c:v>160.87664861532542</c:v>
                </c:pt>
                <c:pt idx="114">
                  <c:v>160.87664861532542</c:v>
                </c:pt>
                <c:pt idx="115">
                  <c:v>160.87664861532542</c:v>
                </c:pt>
                <c:pt idx="116">
                  <c:v>160.87664861532542</c:v>
                </c:pt>
                <c:pt idx="117">
                  <c:v>160.87664861532542</c:v>
                </c:pt>
                <c:pt idx="118">
                  <c:v>160.87664861532542</c:v>
                </c:pt>
                <c:pt idx="119">
                  <c:v>160.87664861532542</c:v>
                </c:pt>
                <c:pt idx="120">
                  <c:v>160.87664861532542</c:v>
                </c:pt>
                <c:pt idx="121">
                  <c:v>160.87664861532542</c:v>
                </c:pt>
                <c:pt idx="122">
                  <c:v>160.87664861532542</c:v>
                </c:pt>
                <c:pt idx="123">
                  <c:v>160.87664861532542</c:v>
                </c:pt>
                <c:pt idx="124">
                  <c:v>160.87664861532542</c:v>
                </c:pt>
                <c:pt idx="125">
                  <c:v>160.87664861532542</c:v>
                </c:pt>
                <c:pt idx="126">
                  <c:v>160.87664861532542</c:v>
                </c:pt>
                <c:pt idx="127">
                  <c:v>160.87664861532542</c:v>
                </c:pt>
                <c:pt idx="128">
                  <c:v>160.87664861532542</c:v>
                </c:pt>
                <c:pt idx="129">
                  <c:v>160.87664861532542</c:v>
                </c:pt>
                <c:pt idx="130">
                  <c:v>160.87664861532542</c:v>
                </c:pt>
                <c:pt idx="131">
                  <c:v>160.87664861532542</c:v>
                </c:pt>
                <c:pt idx="132">
                  <c:v>160.87664861532542</c:v>
                </c:pt>
                <c:pt idx="133">
                  <c:v>160.87664861532542</c:v>
                </c:pt>
                <c:pt idx="134">
                  <c:v>160.87664861532542</c:v>
                </c:pt>
                <c:pt idx="135">
                  <c:v>160.87664861532542</c:v>
                </c:pt>
                <c:pt idx="136">
                  <c:v>160.87664861532542</c:v>
                </c:pt>
                <c:pt idx="137">
                  <c:v>160.87664861532542</c:v>
                </c:pt>
                <c:pt idx="138">
                  <c:v>160.87664861532542</c:v>
                </c:pt>
                <c:pt idx="139">
                  <c:v>160.87664861532542</c:v>
                </c:pt>
                <c:pt idx="140">
                  <c:v>160.87664861532542</c:v>
                </c:pt>
                <c:pt idx="141">
                  <c:v>160.87664861532542</c:v>
                </c:pt>
                <c:pt idx="142">
                  <c:v>160.87664861532542</c:v>
                </c:pt>
                <c:pt idx="143">
                  <c:v>160.87664861532542</c:v>
                </c:pt>
                <c:pt idx="144">
                  <c:v>160.87664861532542</c:v>
                </c:pt>
                <c:pt idx="145">
                  <c:v>160.87664861532542</c:v>
                </c:pt>
                <c:pt idx="146">
                  <c:v>160.87664861532542</c:v>
                </c:pt>
                <c:pt idx="147">
                  <c:v>160.87664861532542</c:v>
                </c:pt>
                <c:pt idx="148">
                  <c:v>160.87664861532542</c:v>
                </c:pt>
                <c:pt idx="149">
                  <c:v>160.87664861532542</c:v>
                </c:pt>
                <c:pt idx="150">
                  <c:v>160.87664861532542</c:v>
                </c:pt>
                <c:pt idx="151">
                  <c:v>160.87664861532542</c:v>
                </c:pt>
                <c:pt idx="152">
                  <c:v>160.87664861532542</c:v>
                </c:pt>
                <c:pt idx="153">
                  <c:v>160.87664861532542</c:v>
                </c:pt>
                <c:pt idx="154">
                  <c:v>160.87664861532542</c:v>
                </c:pt>
                <c:pt idx="155">
                  <c:v>160.87664861532542</c:v>
                </c:pt>
                <c:pt idx="156">
                  <c:v>160.87664861532542</c:v>
                </c:pt>
                <c:pt idx="157">
                  <c:v>160.87664861532542</c:v>
                </c:pt>
                <c:pt idx="158">
                  <c:v>160.87664861532542</c:v>
                </c:pt>
                <c:pt idx="159">
                  <c:v>160.87664861532542</c:v>
                </c:pt>
                <c:pt idx="160">
                  <c:v>160.87664861532542</c:v>
                </c:pt>
                <c:pt idx="161">
                  <c:v>160.87664861532542</c:v>
                </c:pt>
                <c:pt idx="162">
                  <c:v>160.87664861532542</c:v>
                </c:pt>
                <c:pt idx="163">
                  <c:v>160.87664861532542</c:v>
                </c:pt>
                <c:pt idx="164">
                  <c:v>160.87664861532542</c:v>
                </c:pt>
                <c:pt idx="165">
                  <c:v>160.87664861532542</c:v>
                </c:pt>
                <c:pt idx="166">
                  <c:v>160.87664861532542</c:v>
                </c:pt>
                <c:pt idx="167">
                  <c:v>160.87664861532542</c:v>
                </c:pt>
                <c:pt idx="168">
                  <c:v>160.87664861532542</c:v>
                </c:pt>
                <c:pt idx="169">
                  <c:v>160.87664861532542</c:v>
                </c:pt>
                <c:pt idx="170">
                  <c:v>160.87664861532542</c:v>
                </c:pt>
                <c:pt idx="171">
                  <c:v>160.87664861532542</c:v>
                </c:pt>
                <c:pt idx="172">
                  <c:v>160.87664861532542</c:v>
                </c:pt>
                <c:pt idx="173">
                  <c:v>160.87664861532542</c:v>
                </c:pt>
                <c:pt idx="174">
                  <c:v>160.87664861532542</c:v>
                </c:pt>
                <c:pt idx="175">
                  <c:v>160.87664861532542</c:v>
                </c:pt>
                <c:pt idx="176">
                  <c:v>160.87664861532542</c:v>
                </c:pt>
                <c:pt idx="177">
                  <c:v>160.87664861532542</c:v>
                </c:pt>
                <c:pt idx="178">
                  <c:v>160.87664861532542</c:v>
                </c:pt>
                <c:pt idx="179">
                  <c:v>160.87664861532542</c:v>
                </c:pt>
                <c:pt idx="180">
                  <c:v>160.87664861532542</c:v>
                </c:pt>
                <c:pt idx="181">
                  <c:v>160.87664861532542</c:v>
                </c:pt>
                <c:pt idx="182">
                  <c:v>160.87664861532542</c:v>
                </c:pt>
                <c:pt idx="183">
                  <c:v>160.87664861532542</c:v>
                </c:pt>
                <c:pt idx="184">
                  <c:v>160.87664861532542</c:v>
                </c:pt>
                <c:pt idx="185">
                  <c:v>160.87664861532542</c:v>
                </c:pt>
                <c:pt idx="186">
                  <c:v>160.87664861532542</c:v>
                </c:pt>
                <c:pt idx="187">
                  <c:v>160.87664861532542</c:v>
                </c:pt>
                <c:pt idx="188">
                  <c:v>160.87664861532542</c:v>
                </c:pt>
                <c:pt idx="189">
                  <c:v>160.87664861532542</c:v>
                </c:pt>
                <c:pt idx="190">
                  <c:v>160.87664861532542</c:v>
                </c:pt>
                <c:pt idx="191">
                  <c:v>160.87664861532542</c:v>
                </c:pt>
                <c:pt idx="192">
                  <c:v>160.87664861532542</c:v>
                </c:pt>
                <c:pt idx="193">
                  <c:v>160.87664861532542</c:v>
                </c:pt>
                <c:pt idx="194">
                  <c:v>160.87664861532542</c:v>
                </c:pt>
                <c:pt idx="195">
                  <c:v>160.87664861532542</c:v>
                </c:pt>
                <c:pt idx="196">
                  <c:v>160.87664861532542</c:v>
                </c:pt>
                <c:pt idx="197">
                  <c:v>160.87664861532542</c:v>
                </c:pt>
                <c:pt idx="198">
                  <c:v>160.87664861532542</c:v>
                </c:pt>
                <c:pt idx="199">
                  <c:v>160.87664861532542</c:v>
                </c:pt>
                <c:pt idx="200">
                  <c:v>160.87664861532542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A9-7D4F-B1D1-8462FF49B45F}"/>
            </c:ext>
          </c:extLst>
        </c:ser>
        <c:ser>
          <c:idx val="1"/>
          <c:order val="1"/>
          <c:tx>
            <c:strRef>
              <c:f>'A.ForestLogistGrowthModel.xls'!$D$216</c:f>
              <c:strCache>
                <c:ptCount val="1"/>
                <c:pt idx="0">
                  <c:v>Bamboo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rgbClr val="000000"/>
              </a:solidFill>
              <a:prstDash val="solid"/>
            </a:ln>
          </c:spPr>
          <c:val>
            <c:numRef>
              <c:f>'A.ForestLogistGrowthModel.xls'!$D$217:$D$417</c:f>
              <c:numCache>
                <c:formatCode>0.00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115.93379296444895</c:v>
                </c:pt>
                <c:pt idx="18">
                  <c:v>115.93379296444895</c:v>
                </c:pt>
                <c:pt idx="19">
                  <c:v>115.93379296444895</c:v>
                </c:pt>
                <c:pt idx="20">
                  <c:v>115.93379296444895</c:v>
                </c:pt>
                <c:pt idx="21">
                  <c:v>115.93379296444895</c:v>
                </c:pt>
                <c:pt idx="22">
                  <c:v>115.93379296444895</c:v>
                </c:pt>
                <c:pt idx="23">
                  <c:v>115.93379296444895</c:v>
                </c:pt>
                <c:pt idx="24">
                  <c:v>115.93379296444895</c:v>
                </c:pt>
                <c:pt idx="25">
                  <c:v>115.93379296444895</c:v>
                </c:pt>
                <c:pt idx="26">
                  <c:v>115.93379296444895</c:v>
                </c:pt>
                <c:pt idx="27">
                  <c:v>115.93379296444895</c:v>
                </c:pt>
                <c:pt idx="28">
                  <c:v>115.93379296444895</c:v>
                </c:pt>
                <c:pt idx="29">
                  <c:v>115.93379296444895</c:v>
                </c:pt>
                <c:pt idx="30">
                  <c:v>115.93379296444895</c:v>
                </c:pt>
                <c:pt idx="31">
                  <c:v>115.93379296444895</c:v>
                </c:pt>
                <c:pt idx="32">
                  <c:v>115.93379296444895</c:v>
                </c:pt>
                <c:pt idx="33">
                  <c:v>115.93379296444895</c:v>
                </c:pt>
                <c:pt idx="34">
                  <c:v>115.93379296444895</c:v>
                </c:pt>
                <c:pt idx="35">
                  <c:v>115.93379296444895</c:v>
                </c:pt>
                <c:pt idx="36">
                  <c:v>115.93379296444895</c:v>
                </c:pt>
                <c:pt idx="37">
                  <c:v>115.93379296444895</c:v>
                </c:pt>
                <c:pt idx="38">
                  <c:v>115.93379296444895</c:v>
                </c:pt>
                <c:pt idx="39">
                  <c:v>115.93379296444895</c:v>
                </c:pt>
                <c:pt idx="40">
                  <c:v>115.93379296444895</c:v>
                </c:pt>
                <c:pt idx="41">
                  <c:v>115.93379296444895</c:v>
                </c:pt>
                <c:pt idx="42">
                  <c:v>115.93379296444895</c:v>
                </c:pt>
                <c:pt idx="43">
                  <c:v>115.93379296444895</c:v>
                </c:pt>
                <c:pt idx="44">
                  <c:v>115.93379296444895</c:v>
                </c:pt>
                <c:pt idx="45">
                  <c:v>115.93379296444895</c:v>
                </c:pt>
                <c:pt idx="46">
                  <c:v>115.93379296444895</c:v>
                </c:pt>
                <c:pt idx="47">
                  <c:v>115.93379296444895</c:v>
                </c:pt>
                <c:pt idx="48">
                  <c:v>115.93379296444895</c:v>
                </c:pt>
                <c:pt idx="49">
                  <c:v>115.93379296444895</c:v>
                </c:pt>
                <c:pt idx="50">
                  <c:v>115.93379296444895</c:v>
                </c:pt>
                <c:pt idx="51">
                  <c:v>115.93379296444895</c:v>
                </c:pt>
                <c:pt idx="52">
                  <c:v>115.93379296444895</c:v>
                </c:pt>
                <c:pt idx="53">
                  <c:v>115.93379296444895</c:v>
                </c:pt>
                <c:pt idx="54">
                  <c:v>115.93379296444895</c:v>
                </c:pt>
                <c:pt idx="55">
                  <c:v>115.93379296444895</c:v>
                </c:pt>
                <c:pt idx="56">
                  <c:v>115.93379296444895</c:v>
                </c:pt>
                <c:pt idx="57">
                  <c:v>115.93379296444895</c:v>
                </c:pt>
                <c:pt idx="58">
                  <c:v>115.93379296444895</c:v>
                </c:pt>
                <c:pt idx="59">
                  <c:v>115.93379296444895</c:v>
                </c:pt>
                <c:pt idx="60">
                  <c:v>115.93379296444895</c:v>
                </c:pt>
                <c:pt idx="61">
                  <c:v>115.93379296444895</c:v>
                </c:pt>
                <c:pt idx="62">
                  <c:v>115.93379296444895</c:v>
                </c:pt>
                <c:pt idx="63">
                  <c:v>115.93379296444895</c:v>
                </c:pt>
                <c:pt idx="64">
                  <c:v>115.93379296444895</c:v>
                </c:pt>
                <c:pt idx="65">
                  <c:v>115.93379296444895</c:v>
                </c:pt>
                <c:pt idx="66">
                  <c:v>115.93379296444895</c:v>
                </c:pt>
                <c:pt idx="67">
                  <c:v>115.93379296444895</c:v>
                </c:pt>
                <c:pt idx="68">
                  <c:v>115.93379296444895</c:v>
                </c:pt>
                <c:pt idx="69">
                  <c:v>115.93379296444895</c:v>
                </c:pt>
                <c:pt idx="70">
                  <c:v>115.93379296444895</c:v>
                </c:pt>
                <c:pt idx="71">
                  <c:v>115.93379296444895</c:v>
                </c:pt>
                <c:pt idx="72">
                  <c:v>115.93379296444895</c:v>
                </c:pt>
                <c:pt idx="73">
                  <c:v>115.93379296444895</c:v>
                </c:pt>
                <c:pt idx="74">
                  <c:v>115.93379296444895</c:v>
                </c:pt>
                <c:pt idx="75">
                  <c:v>115.93379296444895</c:v>
                </c:pt>
                <c:pt idx="76">
                  <c:v>115.93379296444895</c:v>
                </c:pt>
                <c:pt idx="77">
                  <c:v>115.93379296444895</c:v>
                </c:pt>
                <c:pt idx="78">
                  <c:v>115.93379296444895</c:v>
                </c:pt>
                <c:pt idx="79">
                  <c:v>115.93379296444895</c:v>
                </c:pt>
                <c:pt idx="80">
                  <c:v>115.93379296444895</c:v>
                </c:pt>
                <c:pt idx="81">
                  <c:v>115.93379296444895</c:v>
                </c:pt>
                <c:pt idx="82">
                  <c:v>115.93379296444895</c:v>
                </c:pt>
                <c:pt idx="83">
                  <c:v>115.93379296444895</c:v>
                </c:pt>
                <c:pt idx="84">
                  <c:v>115.93379296444895</c:v>
                </c:pt>
                <c:pt idx="85">
                  <c:v>115.93379296444895</c:v>
                </c:pt>
                <c:pt idx="86">
                  <c:v>115.93379296444895</c:v>
                </c:pt>
                <c:pt idx="87">
                  <c:v>115.93379296444895</c:v>
                </c:pt>
                <c:pt idx="88">
                  <c:v>115.93379296444895</c:v>
                </c:pt>
                <c:pt idx="89">
                  <c:v>115.93379296444895</c:v>
                </c:pt>
                <c:pt idx="90">
                  <c:v>115.93379296444895</c:v>
                </c:pt>
                <c:pt idx="91">
                  <c:v>115.93379296444895</c:v>
                </c:pt>
                <c:pt idx="92">
                  <c:v>115.93379296444895</c:v>
                </c:pt>
                <c:pt idx="93">
                  <c:v>115.93379296444895</c:v>
                </c:pt>
                <c:pt idx="94">
                  <c:v>115.93379296444895</c:v>
                </c:pt>
                <c:pt idx="95">
                  <c:v>115.93379296444895</c:v>
                </c:pt>
                <c:pt idx="96">
                  <c:v>115.93379296444895</c:v>
                </c:pt>
                <c:pt idx="97">
                  <c:v>115.93379296444895</c:v>
                </c:pt>
                <c:pt idx="98">
                  <c:v>115.93379296444895</c:v>
                </c:pt>
                <c:pt idx="99">
                  <c:v>115.93379296444895</c:v>
                </c:pt>
                <c:pt idx="100">
                  <c:v>115.93379296444895</c:v>
                </c:pt>
                <c:pt idx="101">
                  <c:v>115.93379296444895</c:v>
                </c:pt>
                <c:pt idx="102">
                  <c:v>115.93379296444895</c:v>
                </c:pt>
                <c:pt idx="103">
                  <c:v>115.93379296444895</c:v>
                </c:pt>
                <c:pt idx="104">
                  <c:v>115.93379296444895</c:v>
                </c:pt>
                <c:pt idx="105">
                  <c:v>115.93379296444895</c:v>
                </c:pt>
                <c:pt idx="106">
                  <c:v>115.93379296444895</c:v>
                </c:pt>
                <c:pt idx="107">
                  <c:v>115.93379296444895</c:v>
                </c:pt>
                <c:pt idx="108">
                  <c:v>115.93379296444895</c:v>
                </c:pt>
                <c:pt idx="109">
                  <c:v>115.93379296444895</c:v>
                </c:pt>
                <c:pt idx="110">
                  <c:v>115.93379296444895</c:v>
                </c:pt>
                <c:pt idx="111">
                  <c:v>115.93379296444895</c:v>
                </c:pt>
                <c:pt idx="112">
                  <c:v>115.93379296444895</c:v>
                </c:pt>
                <c:pt idx="113">
                  <c:v>115.93379296444895</c:v>
                </c:pt>
                <c:pt idx="114">
                  <c:v>115.93379296444895</c:v>
                </c:pt>
                <c:pt idx="115">
                  <c:v>115.93379296444895</c:v>
                </c:pt>
                <c:pt idx="116">
                  <c:v>115.93379296444895</c:v>
                </c:pt>
                <c:pt idx="117">
                  <c:v>115.93379296444895</c:v>
                </c:pt>
                <c:pt idx="118">
                  <c:v>115.93379296444895</c:v>
                </c:pt>
                <c:pt idx="119">
                  <c:v>115.93379296444895</c:v>
                </c:pt>
                <c:pt idx="120">
                  <c:v>115.93379296444895</c:v>
                </c:pt>
                <c:pt idx="121">
                  <c:v>115.93379296444895</c:v>
                </c:pt>
                <c:pt idx="122">
                  <c:v>115.93379296444895</c:v>
                </c:pt>
                <c:pt idx="123">
                  <c:v>115.93379296444895</c:v>
                </c:pt>
                <c:pt idx="124">
                  <c:v>115.93379296444895</c:v>
                </c:pt>
                <c:pt idx="125">
                  <c:v>115.93379296444895</c:v>
                </c:pt>
                <c:pt idx="126">
                  <c:v>115.93379296444895</c:v>
                </c:pt>
                <c:pt idx="127">
                  <c:v>115.93379296444895</c:v>
                </c:pt>
                <c:pt idx="128">
                  <c:v>115.93379296444895</c:v>
                </c:pt>
                <c:pt idx="129">
                  <c:v>115.93379296444895</c:v>
                </c:pt>
                <c:pt idx="130">
                  <c:v>115.93379296444895</c:v>
                </c:pt>
                <c:pt idx="131">
                  <c:v>115.93379296444895</c:v>
                </c:pt>
                <c:pt idx="132">
                  <c:v>115.93379296444895</c:v>
                </c:pt>
                <c:pt idx="133">
                  <c:v>115.93379296444895</c:v>
                </c:pt>
                <c:pt idx="134">
                  <c:v>115.93379296444895</c:v>
                </c:pt>
                <c:pt idx="135">
                  <c:v>115.93379296444895</c:v>
                </c:pt>
                <c:pt idx="136">
                  <c:v>115.93379296444895</c:v>
                </c:pt>
                <c:pt idx="137">
                  <c:v>115.93379296444895</c:v>
                </c:pt>
                <c:pt idx="138">
                  <c:v>115.93379296444895</c:v>
                </c:pt>
                <c:pt idx="139">
                  <c:v>115.93379296444895</c:v>
                </c:pt>
                <c:pt idx="140">
                  <c:v>115.93379296444895</c:v>
                </c:pt>
                <c:pt idx="141">
                  <c:v>115.93379296444895</c:v>
                </c:pt>
                <c:pt idx="142">
                  <c:v>115.93379296444895</c:v>
                </c:pt>
                <c:pt idx="143">
                  <c:v>115.93379296444895</c:v>
                </c:pt>
                <c:pt idx="144">
                  <c:v>115.93379296444895</c:v>
                </c:pt>
                <c:pt idx="145">
                  <c:v>115.93379296444895</c:v>
                </c:pt>
                <c:pt idx="146">
                  <c:v>115.93379296444895</c:v>
                </c:pt>
                <c:pt idx="147">
                  <c:v>115.93379296444895</c:v>
                </c:pt>
                <c:pt idx="148">
                  <c:v>115.93379296444895</c:v>
                </c:pt>
                <c:pt idx="149">
                  <c:v>115.93379296444895</c:v>
                </c:pt>
                <c:pt idx="150">
                  <c:v>115.93379296444895</c:v>
                </c:pt>
                <c:pt idx="151">
                  <c:v>115.93379296444895</c:v>
                </c:pt>
                <c:pt idx="152">
                  <c:v>115.93379296444895</c:v>
                </c:pt>
                <c:pt idx="153">
                  <c:v>115.93379296444895</c:v>
                </c:pt>
                <c:pt idx="154">
                  <c:v>115.93379296444895</c:v>
                </c:pt>
                <c:pt idx="155">
                  <c:v>115.93379296444895</c:v>
                </c:pt>
                <c:pt idx="156">
                  <c:v>115.93379296444895</c:v>
                </c:pt>
                <c:pt idx="157">
                  <c:v>115.93379296444895</c:v>
                </c:pt>
                <c:pt idx="158">
                  <c:v>115.93379296444895</c:v>
                </c:pt>
                <c:pt idx="159">
                  <c:v>115.93379296444895</c:v>
                </c:pt>
                <c:pt idx="160">
                  <c:v>115.93379296444895</c:v>
                </c:pt>
                <c:pt idx="161">
                  <c:v>115.93379296444895</c:v>
                </c:pt>
                <c:pt idx="162">
                  <c:v>115.93379296444895</c:v>
                </c:pt>
                <c:pt idx="163">
                  <c:v>115.93379296444895</c:v>
                </c:pt>
                <c:pt idx="164">
                  <c:v>115.93379296444895</c:v>
                </c:pt>
                <c:pt idx="165">
                  <c:v>115.93379296444895</c:v>
                </c:pt>
                <c:pt idx="166">
                  <c:v>115.93379296444895</c:v>
                </c:pt>
                <c:pt idx="167">
                  <c:v>115.93379296444895</c:v>
                </c:pt>
                <c:pt idx="168">
                  <c:v>115.93379296444895</c:v>
                </c:pt>
                <c:pt idx="169">
                  <c:v>115.93379296444895</c:v>
                </c:pt>
                <c:pt idx="170">
                  <c:v>115.93379296444895</c:v>
                </c:pt>
                <c:pt idx="171">
                  <c:v>115.93379296444895</c:v>
                </c:pt>
                <c:pt idx="172">
                  <c:v>115.93379296444895</c:v>
                </c:pt>
                <c:pt idx="173">
                  <c:v>115.93379296444895</c:v>
                </c:pt>
                <c:pt idx="174">
                  <c:v>115.93379296444895</c:v>
                </c:pt>
                <c:pt idx="175">
                  <c:v>115.93379296444895</c:v>
                </c:pt>
                <c:pt idx="176">
                  <c:v>115.93379296444895</c:v>
                </c:pt>
                <c:pt idx="177">
                  <c:v>115.93379296444895</c:v>
                </c:pt>
                <c:pt idx="178">
                  <c:v>115.93379296444895</c:v>
                </c:pt>
                <c:pt idx="179">
                  <c:v>115.93379296444895</c:v>
                </c:pt>
                <c:pt idx="180">
                  <c:v>115.93379296444895</c:v>
                </c:pt>
                <c:pt idx="181">
                  <c:v>115.93379296444895</c:v>
                </c:pt>
                <c:pt idx="182">
                  <c:v>115.93379296444895</c:v>
                </c:pt>
                <c:pt idx="183">
                  <c:v>115.93379296444895</c:v>
                </c:pt>
                <c:pt idx="184">
                  <c:v>115.93379296444895</c:v>
                </c:pt>
                <c:pt idx="185">
                  <c:v>115.93379296444895</c:v>
                </c:pt>
                <c:pt idx="186">
                  <c:v>115.93379296444895</c:v>
                </c:pt>
                <c:pt idx="187">
                  <c:v>115.93379296444895</c:v>
                </c:pt>
                <c:pt idx="188">
                  <c:v>115.93379296444895</c:v>
                </c:pt>
                <c:pt idx="189">
                  <c:v>115.93379296444895</c:v>
                </c:pt>
                <c:pt idx="190">
                  <c:v>115.93379296444895</c:v>
                </c:pt>
                <c:pt idx="191">
                  <c:v>115.93379296444895</c:v>
                </c:pt>
                <c:pt idx="192">
                  <c:v>115.93379296444895</c:v>
                </c:pt>
                <c:pt idx="193">
                  <c:v>115.93379296444895</c:v>
                </c:pt>
                <c:pt idx="194">
                  <c:v>115.93379296444895</c:v>
                </c:pt>
                <c:pt idx="195">
                  <c:v>115.93379296444895</c:v>
                </c:pt>
                <c:pt idx="196">
                  <c:v>115.93379296444895</c:v>
                </c:pt>
                <c:pt idx="197">
                  <c:v>115.93379296444895</c:v>
                </c:pt>
                <c:pt idx="198">
                  <c:v>115.93379296444895</c:v>
                </c:pt>
                <c:pt idx="199">
                  <c:v>115.93379296444895</c:v>
                </c:pt>
                <c:pt idx="200">
                  <c:v>115.93379296444895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A9-7D4F-B1D1-8462FF49B45F}"/>
            </c:ext>
          </c:extLst>
        </c:ser>
        <c:ser>
          <c:idx val="2"/>
          <c:order val="2"/>
          <c:tx>
            <c:strRef>
              <c:f>'A.ForestLogistGrowthModel.xls'!$E$216</c:f>
              <c:strCache>
                <c:ptCount val="1"/>
                <c:pt idx="0">
                  <c:v>Rosewood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rgbClr val="000000"/>
              </a:solidFill>
              <a:prstDash val="solid"/>
            </a:ln>
          </c:spPr>
          <c:val>
            <c:numRef>
              <c:f>'A.ForestLogistGrowthModel.xls'!$E$217:$E$417</c:f>
              <c:numCache>
                <c:formatCode>0.00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83.336597311971218</c:v>
                </c:pt>
                <c:pt idx="19">
                  <c:v>83.336597311971218</c:v>
                </c:pt>
                <c:pt idx="20">
                  <c:v>83.336597311971218</c:v>
                </c:pt>
                <c:pt idx="21">
                  <c:v>83.336597311971218</c:v>
                </c:pt>
                <c:pt idx="22">
                  <c:v>83.336597311971218</c:v>
                </c:pt>
                <c:pt idx="23">
                  <c:v>83.336597311971218</c:v>
                </c:pt>
                <c:pt idx="24">
                  <c:v>83.336597311971218</c:v>
                </c:pt>
                <c:pt idx="25">
                  <c:v>83.336597311971218</c:v>
                </c:pt>
                <c:pt idx="26">
                  <c:v>83.336597311971218</c:v>
                </c:pt>
                <c:pt idx="27">
                  <c:v>83.336597311971218</c:v>
                </c:pt>
                <c:pt idx="28">
                  <c:v>83.336597311971218</c:v>
                </c:pt>
                <c:pt idx="29">
                  <c:v>83.336597311971218</c:v>
                </c:pt>
                <c:pt idx="30">
                  <c:v>83.336597311971218</c:v>
                </c:pt>
                <c:pt idx="31">
                  <c:v>83.336597311971218</c:v>
                </c:pt>
                <c:pt idx="32">
                  <c:v>83.336597311971218</c:v>
                </c:pt>
                <c:pt idx="33">
                  <c:v>83.336597311971218</c:v>
                </c:pt>
                <c:pt idx="34">
                  <c:v>83.336597311971218</c:v>
                </c:pt>
                <c:pt idx="35">
                  <c:v>83.336597311971218</c:v>
                </c:pt>
                <c:pt idx="36">
                  <c:v>83.336597311971218</c:v>
                </c:pt>
                <c:pt idx="37">
                  <c:v>83.336597311971218</c:v>
                </c:pt>
                <c:pt idx="38">
                  <c:v>83.336597311971218</c:v>
                </c:pt>
                <c:pt idx="39">
                  <c:v>83.336597311971218</c:v>
                </c:pt>
                <c:pt idx="40">
                  <c:v>83.336597311971218</c:v>
                </c:pt>
                <c:pt idx="41">
                  <c:v>83.336597311971218</c:v>
                </c:pt>
                <c:pt idx="42">
                  <c:v>83.336597311971218</c:v>
                </c:pt>
                <c:pt idx="43">
                  <c:v>83.336597311971218</c:v>
                </c:pt>
                <c:pt idx="44">
                  <c:v>83.336597311971218</c:v>
                </c:pt>
                <c:pt idx="45">
                  <c:v>83.336597311971218</c:v>
                </c:pt>
                <c:pt idx="46">
                  <c:v>83.336597311971218</c:v>
                </c:pt>
                <c:pt idx="47">
                  <c:v>83.336597311971218</c:v>
                </c:pt>
                <c:pt idx="48">
                  <c:v>83.336597311971218</c:v>
                </c:pt>
                <c:pt idx="49">
                  <c:v>83.336597311971218</c:v>
                </c:pt>
                <c:pt idx="50">
                  <c:v>83.336597311971218</c:v>
                </c:pt>
                <c:pt idx="51">
                  <c:v>83.336597311971218</c:v>
                </c:pt>
                <c:pt idx="52">
                  <c:v>83.336597311971218</c:v>
                </c:pt>
                <c:pt idx="53">
                  <c:v>83.336597311971218</c:v>
                </c:pt>
                <c:pt idx="54">
                  <c:v>83.336597311971218</c:v>
                </c:pt>
                <c:pt idx="55">
                  <c:v>83.336597311971218</c:v>
                </c:pt>
                <c:pt idx="56">
                  <c:v>83.336597311971218</c:v>
                </c:pt>
                <c:pt idx="57">
                  <c:v>83.336597311971218</c:v>
                </c:pt>
                <c:pt idx="58">
                  <c:v>83.336597311971218</c:v>
                </c:pt>
                <c:pt idx="59">
                  <c:v>83.336597311971218</c:v>
                </c:pt>
                <c:pt idx="60">
                  <c:v>83.336597311971218</c:v>
                </c:pt>
                <c:pt idx="61">
                  <c:v>83.336597311971218</c:v>
                </c:pt>
                <c:pt idx="62">
                  <c:v>83.336597311971218</c:v>
                </c:pt>
                <c:pt idx="63">
                  <c:v>83.336597311971218</c:v>
                </c:pt>
                <c:pt idx="64">
                  <c:v>83.336597311971218</c:v>
                </c:pt>
                <c:pt idx="65">
                  <c:v>83.336597311971218</c:v>
                </c:pt>
                <c:pt idx="66">
                  <c:v>83.336597311971218</c:v>
                </c:pt>
                <c:pt idx="67">
                  <c:v>83.336597311971218</c:v>
                </c:pt>
                <c:pt idx="68">
                  <c:v>83.336597311971218</c:v>
                </c:pt>
                <c:pt idx="69">
                  <c:v>83.336597311971218</c:v>
                </c:pt>
                <c:pt idx="70">
                  <c:v>83.336597311971218</c:v>
                </c:pt>
                <c:pt idx="71">
                  <c:v>83.336597311971218</c:v>
                </c:pt>
                <c:pt idx="72">
                  <c:v>83.336597311971218</c:v>
                </c:pt>
                <c:pt idx="73">
                  <c:v>83.336597311971218</c:v>
                </c:pt>
                <c:pt idx="74">
                  <c:v>83.336597311971218</c:v>
                </c:pt>
                <c:pt idx="75">
                  <c:v>83.336597311971218</c:v>
                </c:pt>
                <c:pt idx="76">
                  <c:v>83.336597311971218</c:v>
                </c:pt>
                <c:pt idx="77">
                  <c:v>83.336597311971218</c:v>
                </c:pt>
                <c:pt idx="78">
                  <c:v>83.336597311971218</c:v>
                </c:pt>
                <c:pt idx="79">
                  <c:v>83.336597311971218</c:v>
                </c:pt>
                <c:pt idx="80">
                  <c:v>83.336597311971218</c:v>
                </c:pt>
                <c:pt idx="81">
                  <c:v>83.336597311971218</c:v>
                </c:pt>
                <c:pt idx="82">
                  <c:v>83.336597311971218</c:v>
                </c:pt>
                <c:pt idx="83">
                  <c:v>83.336597311971218</c:v>
                </c:pt>
                <c:pt idx="84">
                  <c:v>83.336597311971218</c:v>
                </c:pt>
                <c:pt idx="85">
                  <c:v>83.336597311971218</c:v>
                </c:pt>
                <c:pt idx="86">
                  <c:v>83.336597311971218</c:v>
                </c:pt>
                <c:pt idx="87">
                  <c:v>83.336597311971218</c:v>
                </c:pt>
                <c:pt idx="88">
                  <c:v>83.336597311971218</c:v>
                </c:pt>
                <c:pt idx="89">
                  <c:v>83.336597311971218</c:v>
                </c:pt>
                <c:pt idx="90">
                  <c:v>83.336597311971218</c:v>
                </c:pt>
                <c:pt idx="91">
                  <c:v>83.336597311971218</c:v>
                </c:pt>
                <c:pt idx="92">
                  <c:v>83.336597311971218</c:v>
                </c:pt>
                <c:pt idx="93">
                  <c:v>83.336597311971218</c:v>
                </c:pt>
                <c:pt idx="94">
                  <c:v>83.336597311971218</c:v>
                </c:pt>
                <c:pt idx="95">
                  <c:v>83.336597311971218</c:v>
                </c:pt>
                <c:pt idx="96">
                  <c:v>83.336597311971218</c:v>
                </c:pt>
                <c:pt idx="97">
                  <c:v>83.336597311971218</c:v>
                </c:pt>
                <c:pt idx="98">
                  <c:v>83.336597311971218</c:v>
                </c:pt>
                <c:pt idx="99">
                  <c:v>83.336597311971218</c:v>
                </c:pt>
                <c:pt idx="100">
                  <c:v>83.336597311971218</c:v>
                </c:pt>
                <c:pt idx="101">
                  <c:v>83.336597311971218</c:v>
                </c:pt>
                <c:pt idx="102">
                  <c:v>83.336597311971218</c:v>
                </c:pt>
                <c:pt idx="103">
                  <c:v>83.336597311971218</c:v>
                </c:pt>
                <c:pt idx="104">
                  <c:v>83.336597311971218</c:v>
                </c:pt>
                <c:pt idx="105">
                  <c:v>83.336597311971218</c:v>
                </c:pt>
                <c:pt idx="106">
                  <c:v>83.336597311971218</c:v>
                </c:pt>
                <c:pt idx="107">
                  <c:v>83.336597311971218</c:v>
                </c:pt>
                <c:pt idx="108">
                  <c:v>83.336597311971218</c:v>
                </c:pt>
                <c:pt idx="109">
                  <c:v>83.336597311971218</c:v>
                </c:pt>
                <c:pt idx="110">
                  <c:v>83.336597311971218</c:v>
                </c:pt>
                <c:pt idx="111">
                  <c:v>83.336597311971218</c:v>
                </c:pt>
                <c:pt idx="112">
                  <c:v>83.336597311971218</c:v>
                </c:pt>
                <c:pt idx="113">
                  <c:v>83.336597311971218</c:v>
                </c:pt>
                <c:pt idx="114">
                  <c:v>83.336597311971218</c:v>
                </c:pt>
                <c:pt idx="115">
                  <c:v>83.336597311971218</c:v>
                </c:pt>
                <c:pt idx="116">
                  <c:v>83.336597311971218</c:v>
                </c:pt>
                <c:pt idx="117">
                  <c:v>83.336597311971218</c:v>
                </c:pt>
                <c:pt idx="118">
                  <c:v>83.336597311971218</c:v>
                </c:pt>
                <c:pt idx="119">
                  <c:v>83.336597311971218</c:v>
                </c:pt>
                <c:pt idx="120">
                  <c:v>83.336597311971218</c:v>
                </c:pt>
                <c:pt idx="121">
                  <c:v>83.336597311971218</c:v>
                </c:pt>
                <c:pt idx="122">
                  <c:v>83.336597311971218</c:v>
                </c:pt>
                <c:pt idx="123">
                  <c:v>83.336597311971218</c:v>
                </c:pt>
                <c:pt idx="124">
                  <c:v>83.336597311971218</c:v>
                </c:pt>
                <c:pt idx="125">
                  <c:v>83.336597311971218</c:v>
                </c:pt>
                <c:pt idx="126">
                  <c:v>83.336597311971218</c:v>
                </c:pt>
                <c:pt idx="127">
                  <c:v>83.336597311971218</c:v>
                </c:pt>
                <c:pt idx="128">
                  <c:v>83.336597311971218</c:v>
                </c:pt>
                <c:pt idx="129">
                  <c:v>83.336597311971218</c:v>
                </c:pt>
                <c:pt idx="130">
                  <c:v>83.336597311971218</c:v>
                </c:pt>
                <c:pt idx="131">
                  <c:v>83.336597311971218</c:v>
                </c:pt>
                <c:pt idx="132">
                  <c:v>83.336597311971218</c:v>
                </c:pt>
                <c:pt idx="133">
                  <c:v>83.336597311971218</c:v>
                </c:pt>
                <c:pt idx="134">
                  <c:v>83.336597311971218</c:v>
                </c:pt>
                <c:pt idx="135">
                  <c:v>83.336597311971218</c:v>
                </c:pt>
                <c:pt idx="136">
                  <c:v>83.336597311971218</c:v>
                </c:pt>
                <c:pt idx="137">
                  <c:v>83.336597311971218</c:v>
                </c:pt>
                <c:pt idx="138">
                  <c:v>83.336597311971218</c:v>
                </c:pt>
                <c:pt idx="139">
                  <c:v>83.336597311971218</c:v>
                </c:pt>
                <c:pt idx="140">
                  <c:v>83.336597311971218</c:v>
                </c:pt>
                <c:pt idx="141">
                  <c:v>83.336597311971218</c:v>
                </c:pt>
                <c:pt idx="142">
                  <c:v>83.336597311971218</c:v>
                </c:pt>
                <c:pt idx="143">
                  <c:v>83.336597311971218</c:v>
                </c:pt>
                <c:pt idx="144">
                  <c:v>83.336597311971218</c:v>
                </c:pt>
                <c:pt idx="145">
                  <c:v>83.336597311971218</c:v>
                </c:pt>
                <c:pt idx="146">
                  <c:v>83.336597311971218</c:v>
                </c:pt>
                <c:pt idx="147">
                  <c:v>83.336597311971218</c:v>
                </c:pt>
                <c:pt idx="148">
                  <c:v>83.336597311971218</c:v>
                </c:pt>
                <c:pt idx="149">
                  <c:v>83.336597311971218</c:v>
                </c:pt>
                <c:pt idx="150">
                  <c:v>83.336597311971218</c:v>
                </c:pt>
                <c:pt idx="151">
                  <c:v>83.336597311971218</c:v>
                </c:pt>
                <c:pt idx="152">
                  <c:v>83.336597311971218</c:v>
                </c:pt>
                <c:pt idx="153">
                  <c:v>83.336597311971218</c:v>
                </c:pt>
                <c:pt idx="154">
                  <c:v>83.336597311971218</c:v>
                </c:pt>
                <c:pt idx="155">
                  <c:v>83.336597311971218</c:v>
                </c:pt>
                <c:pt idx="156">
                  <c:v>83.336597311971218</c:v>
                </c:pt>
                <c:pt idx="157">
                  <c:v>83.336597311971218</c:v>
                </c:pt>
                <c:pt idx="158">
                  <c:v>83.336597311971218</c:v>
                </c:pt>
                <c:pt idx="159">
                  <c:v>83.336597311971218</c:v>
                </c:pt>
                <c:pt idx="160">
                  <c:v>83.336597311971218</c:v>
                </c:pt>
                <c:pt idx="161">
                  <c:v>83.336597311971218</c:v>
                </c:pt>
                <c:pt idx="162">
                  <c:v>83.336597311971218</c:v>
                </c:pt>
                <c:pt idx="163">
                  <c:v>83.336597311971218</c:v>
                </c:pt>
                <c:pt idx="164">
                  <c:v>83.336597311971218</c:v>
                </c:pt>
                <c:pt idx="165">
                  <c:v>83.336597311971218</c:v>
                </c:pt>
                <c:pt idx="166">
                  <c:v>83.336597311971218</c:v>
                </c:pt>
                <c:pt idx="167">
                  <c:v>83.336597311971218</c:v>
                </c:pt>
                <c:pt idx="168">
                  <c:v>83.336597311971218</c:v>
                </c:pt>
                <c:pt idx="169">
                  <c:v>83.336597311971218</c:v>
                </c:pt>
                <c:pt idx="170">
                  <c:v>83.336597311971218</c:v>
                </c:pt>
                <c:pt idx="171">
                  <c:v>83.336597311971218</c:v>
                </c:pt>
                <c:pt idx="172">
                  <c:v>83.336597311971218</c:v>
                </c:pt>
                <c:pt idx="173">
                  <c:v>83.336597311971218</c:v>
                </c:pt>
                <c:pt idx="174">
                  <c:v>83.336597311971218</c:v>
                </c:pt>
                <c:pt idx="175">
                  <c:v>83.336597311971218</c:v>
                </c:pt>
                <c:pt idx="176">
                  <c:v>83.336597311971218</c:v>
                </c:pt>
                <c:pt idx="177">
                  <c:v>83.336597311971218</c:v>
                </c:pt>
                <c:pt idx="178">
                  <c:v>83.336597311971218</c:v>
                </c:pt>
                <c:pt idx="179">
                  <c:v>83.336597311971218</c:v>
                </c:pt>
                <c:pt idx="180">
                  <c:v>83.336597311971218</c:v>
                </c:pt>
                <c:pt idx="181">
                  <c:v>83.336597311971218</c:v>
                </c:pt>
                <c:pt idx="182">
                  <c:v>83.336597311971218</c:v>
                </c:pt>
                <c:pt idx="183">
                  <c:v>83.336597311971218</c:v>
                </c:pt>
                <c:pt idx="184">
                  <c:v>83.336597311971218</c:v>
                </c:pt>
                <c:pt idx="185">
                  <c:v>83.336597311971218</c:v>
                </c:pt>
                <c:pt idx="186">
                  <c:v>83.336597311971218</c:v>
                </c:pt>
                <c:pt idx="187">
                  <c:v>83.336597311971218</c:v>
                </c:pt>
                <c:pt idx="188">
                  <c:v>83.336597311971218</c:v>
                </c:pt>
                <c:pt idx="189">
                  <c:v>83.336597311971218</c:v>
                </c:pt>
                <c:pt idx="190">
                  <c:v>83.336597311971218</c:v>
                </c:pt>
                <c:pt idx="191">
                  <c:v>83.336597311971218</c:v>
                </c:pt>
                <c:pt idx="192">
                  <c:v>83.336597311971218</c:v>
                </c:pt>
                <c:pt idx="193">
                  <c:v>83.336597311971218</c:v>
                </c:pt>
                <c:pt idx="194">
                  <c:v>83.336597311971218</c:v>
                </c:pt>
                <c:pt idx="195">
                  <c:v>83.336597311971218</c:v>
                </c:pt>
                <c:pt idx="196">
                  <c:v>83.336597311971218</c:v>
                </c:pt>
                <c:pt idx="197">
                  <c:v>83.336597311971218</c:v>
                </c:pt>
                <c:pt idx="198">
                  <c:v>83.336597311971218</c:v>
                </c:pt>
                <c:pt idx="199">
                  <c:v>83.336597311971218</c:v>
                </c:pt>
                <c:pt idx="200">
                  <c:v>83.336597311971218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A9-7D4F-B1D1-8462FF49B45F}"/>
            </c:ext>
          </c:extLst>
        </c:ser>
        <c:ser>
          <c:idx val="3"/>
          <c:order val="3"/>
          <c:tx>
            <c:strRef>
              <c:f>'A.ForestLogistGrowthModel.xls'!$F$216</c:f>
              <c:strCache>
                <c:ptCount val="1"/>
                <c:pt idx="0">
                  <c:v>Teak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rgbClr val="000000"/>
              </a:solidFill>
              <a:prstDash val="solid"/>
            </a:ln>
          </c:spPr>
          <c:val>
            <c:numRef>
              <c:f>'A.ForestLogistGrowthModel.xls'!$F$217:$F$417</c:f>
              <c:numCache>
                <c:formatCode>0.00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82.093458390923132</c:v>
                </c:pt>
                <c:pt idx="21">
                  <c:v>82.093458390923132</c:v>
                </c:pt>
                <c:pt idx="22">
                  <c:v>82.093458390923132</c:v>
                </c:pt>
                <c:pt idx="23">
                  <c:v>82.093458390923132</c:v>
                </c:pt>
                <c:pt idx="24">
                  <c:v>82.093458390923132</c:v>
                </c:pt>
                <c:pt idx="25">
                  <c:v>82.093458390923132</c:v>
                </c:pt>
                <c:pt idx="26">
                  <c:v>82.093458390923132</c:v>
                </c:pt>
                <c:pt idx="27">
                  <c:v>82.093458390923132</c:v>
                </c:pt>
                <c:pt idx="28">
                  <c:v>82.093458390923132</c:v>
                </c:pt>
                <c:pt idx="29">
                  <c:v>82.093458390923132</c:v>
                </c:pt>
                <c:pt idx="30">
                  <c:v>82.093458390923132</c:v>
                </c:pt>
                <c:pt idx="31">
                  <c:v>82.093458390923132</c:v>
                </c:pt>
                <c:pt idx="32">
                  <c:v>82.093458390923132</c:v>
                </c:pt>
                <c:pt idx="33">
                  <c:v>82.093458390923132</c:v>
                </c:pt>
                <c:pt idx="34">
                  <c:v>82.093458390923132</c:v>
                </c:pt>
                <c:pt idx="35">
                  <c:v>82.093458390923132</c:v>
                </c:pt>
                <c:pt idx="36">
                  <c:v>82.093458390923132</c:v>
                </c:pt>
                <c:pt idx="37">
                  <c:v>82.093458390923132</c:v>
                </c:pt>
                <c:pt idx="38">
                  <c:v>82.093458390923132</c:v>
                </c:pt>
                <c:pt idx="39">
                  <c:v>82.093458390923132</c:v>
                </c:pt>
                <c:pt idx="40">
                  <c:v>82.093458390923132</c:v>
                </c:pt>
                <c:pt idx="41">
                  <c:v>82.093458390923132</c:v>
                </c:pt>
                <c:pt idx="42">
                  <c:v>82.093458390923132</c:v>
                </c:pt>
                <c:pt idx="43">
                  <c:v>82.093458390923132</c:v>
                </c:pt>
                <c:pt idx="44">
                  <c:v>82.093458390923132</c:v>
                </c:pt>
                <c:pt idx="45">
                  <c:v>82.093458390923132</c:v>
                </c:pt>
                <c:pt idx="46">
                  <c:v>82.093458390923132</c:v>
                </c:pt>
                <c:pt idx="47">
                  <c:v>82.093458390923132</c:v>
                </c:pt>
                <c:pt idx="48">
                  <c:v>82.093458390923132</c:v>
                </c:pt>
                <c:pt idx="49">
                  <c:v>82.093458390923132</c:v>
                </c:pt>
                <c:pt idx="50">
                  <c:v>82.093458390923132</c:v>
                </c:pt>
                <c:pt idx="51">
                  <c:v>82.093458390923132</c:v>
                </c:pt>
                <c:pt idx="52">
                  <c:v>82.093458390923132</c:v>
                </c:pt>
                <c:pt idx="53">
                  <c:v>82.093458390923132</c:v>
                </c:pt>
                <c:pt idx="54">
                  <c:v>82.093458390923132</c:v>
                </c:pt>
                <c:pt idx="55">
                  <c:v>82.093458390923132</c:v>
                </c:pt>
                <c:pt idx="56">
                  <c:v>82.093458390923132</c:v>
                </c:pt>
                <c:pt idx="57">
                  <c:v>82.093458390923132</c:v>
                </c:pt>
                <c:pt idx="58">
                  <c:v>82.093458390923132</c:v>
                </c:pt>
                <c:pt idx="59">
                  <c:v>82.093458390923132</c:v>
                </c:pt>
                <c:pt idx="60">
                  <c:v>82.093458390923132</c:v>
                </c:pt>
                <c:pt idx="61">
                  <c:v>82.093458390923132</c:v>
                </c:pt>
                <c:pt idx="62">
                  <c:v>82.093458390923132</c:v>
                </c:pt>
                <c:pt idx="63">
                  <c:v>82.093458390923132</c:v>
                </c:pt>
                <c:pt idx="64">
                  <c:v>82.093458390923132</c:v>
                </c:pt>
                <c:pt idx="65">
                  <c:v>82.093458390923132</c:v>
                </c:pt>
                <c:pt idx="66">
                  <c:v>82.093458390923132</c:v>
                </c:pt>
                <c:pt idx="67">
                  <c:v>82.093458390923132</c:v>
                </c:pt>
                <c:pt idx="68">
                  <c:v>82.093458390923132</c:v>
                </c:pt>
                <c:pt idx="69">
                  <c:v>82.093458390923132</c:v>
                </c:pt>
                <c:pt idx="70">
                  <c:v>82.093458390923132</c:v>
                </c:pt>
                <c:pt idx="71">
                  <c:v>82.093458390923132</c:v>
                </c:pt>
                <c:pt idx="72">
                  <c:v>82.093458390923132</c:v>
                </c:pt>
                <c:pt idx="73">
                  <c:v>82.093458390923132</c:v>
                </c:pt>
                <c:pt idx="74">
                  <c:v>82.093458390923132</c:v>
                </c:pt>
                <c:pt idx="75">
                  <c:v>82.093458390923132</c:v>
                </c:pt>
                <c:pt idx="76">
                  <c:v>82.093458390923132</c:v>
                </c:pt>
                <c:pt idx="77">
                  <c:v>82.093458390923132</c:v>
                </c:pt>
                <c:pt idx="78">
                  <c:v>82.093458390923132</c:v>
                </c:pt>
                <c:pt idx="79">
                  <c:v>82.093458390923132</c:v>
                </c:pt>
                <c:pt idx="80">
                  <c:v>82.093458390923132</c:v>
                </c:pt>
                <c:pt idx="81">
                  <c:v>82.093458390923132</c:v>
                </c:pt>
                <c:pt idx="82">
                  <c:v>82.093458390923132</c:v>
                </c:pt>
                <c:pt idx="83">
                  <c:v>82.093458390923132</c:v>
                </c:pt>
                <c:pt idx="84">
                  <c:v>82.093458390923132</c:v>
                </c:pt>
                <c:pt idx="85">
                  <c:v>82.093458390923132</c:v>
                </c:pt>
                <c:pt idx="86">
                  <c:v>82.093458390923132</c:v>
                </c:pt>
                <c:pt idx="87">
                  <c:v>82.093458390923132</c:v>
                </c:pt>
                <c:pt idx="88">
                  <c:v>82.093458390923132</c:v>
                </c:pt>
                <c:pt idx="89">
                  <c:v>82.093458390923132</c:v>
                </c:pt>
                <c:pt idx="90">
                  <c:v>82.093458390923132</c:v>
                </c:pt>
                <c:pt idx="91">
                  <c:v>82.093458390923132</c:v>
                </c:pt>
                <c:pt idx="92">
                  <c:v>82.093458390923132</c:v>
                </c:pt>
                <c:pt idx="93">
                  <c:v>82.093458390923132</c:v>
                </c:pt>
                <c:pt idx="94">
                  <c:v>82.093458390923132</c:v>
                </c:pt>
                <c:pt idx="95">
                  <c:v>82.093458390923132</c:v>
                </c:pt>
                <c:pt idx="96">
                  <c:v>82.093458390923132</c:v>
                </c:pt>
                <c:pt idx="97">
                  <c:v>82.093458390923132</c:v>
                </c:pt>
                <c:pt idx="98">
                  <c:v>82.093458390923132</c:v>
                </c:pt>
                <c:pt idx="99">
                  <c:v>82.093458390923132</c:v>
                </c:pt>
                <c:pt idx="100">
                  <c:v>82.093458390923132</c:v>
                </c:pt>
                <c:pt idx="101">
                  <c:v>82.093458390923132</c:v>
                </c:pt>
                <c:pt idx="102">
                  <c:v>82.093458390923132</c:v>
                </c:pt>
                <c:pt idx="103">
                  <c:v>82.093458390923132</c:v>
                </c:pt>
                <c:pt idx="104">
                  <c:v>82.093458390923132</c:v>
                </c:pt>
                <c:pt idx="105">
                  <c:v>82.093458390923132</c:v>
                </c:pt>
                <c:pt idx="106">
                  <c:v>82.093458390923132</c:v>
                </c:pt>
                <c:pt idx="107">
                  <c:v>82.093458390923132</c:v>
                </c:pt>
                <c:pt idx="108">
                  <c:v>82.093458390923132</c:v>
                </c:pt>
                <c:pt idx="109">
                  <c:v>82.093458390923132</c:v>
                </c:pt>
                <c:pt idx="110">
                  <c:v>82.093458390923132</c:v>
                </c:pt>
                <c:pt idx="111">
                  <c:v>82.093458390923132</c:v>
                </c:pt>
                <c:pt idx="112">
                  <c:v>82.093458390923132</c:v>
                </c:pt>
                <c:pt idx="113">
                  <c:v>82.093458390923132</c:v>
                </c:pt>
                <c:pt idx="114">
                  <c:v>82.093458390923132</c:v>
                </c:pt>
                <c:pt idx="115">
                  <c:v>82.093458390923132</c:v>
                </c:pt>
                <c:pt idx="116">
                  <c:v>82.093458390923132</c:v>
                </c:pt>
                <c:pt idx="117">
                  <c:v>82.093458390923132</c:v>
                </c:pt>
                <c:pt idx="118">
                  <c:v>82.093458390923132</c:v>
                </c:pt>
                <c:pt idx="119">
                  <c:v>82.093458390923132</c:v>
                </c:pt>
                <c:pt idx="120">
                  <c:v>82.093458390923132</c:v>
                </c:pt>
                <c:pt idx="121">
                  <c:v>82.093458390923132</c:v>
                </c:pt>
                <c:pt idx="122">
                  <c:v>82.093458390923132</c:v>
                </c:pt>
                <c:pt idx="123">
                  <c:v>82.093458390923132</c:v>
                </c:pt>
                <c:pt idx="124">
                  <c:v>82.093458390923132</c:v>
                </c:pt>
                <c:pt idx="125">
                  <c:v>82.093458390923132</c:v>
                </c:pt>
                <c:pt idx="126">
                  <c:v>82.093458390923132</c:v>
                </c:pt>
                <c:pt idx="127">
                  <c:v>82.093458390923132</c:v>
                </c:pt>
                <c:pt idx="128">
                  <c:v>82.093458390923132</c:v>
                </c:pt>
                <c:pt idx="129">
                  <c:v>82.093458390923132</c:v>
                </c:pt>
                <c:pt idx="130">
                  <c:v>82.093458390923132</c:v>
                </c:pt>
                <c:pt idx="131">
                  <c:v>82.093458390923132</c:v>
                </c:pt>
                <c:pt idx="132">
                  <c:v>82.093458390923132</c:v>
                </c:pt>
                <c:pt idx="133">
                  <c:v>82.093458390923132</c:v>
                </c:pt>
                <c:pt idx="134">
                  <c:v>82.093458390923132</c:v>
                </c:pt>
                <c:pt idx="135">
                  <c:v>82.093458390923132</c:v>
                </c:pt>
                <c:pt idx="136">
                  <c:v>82.093458390923132</c:v>
                </c:pt>
                <c:pt idx="137">
                  <c:v>82.093458390923132</c:v>
                </c:pt>
                <c:pt idx="138">
                  <c:v>82.093458390923132</c:v>
                </c:pt>
                <c:pt idx="139">
                  <c:v>82.093458390923132</c:v>
                </c:pt>
                <c:pt idx="140">
                  <c:v>82.093458390923132</c:v>
                </c:pt>
                <c:pt idx="141">
                  <c:v>82.093458390923132</c:v>
                </c:pt>
                <c:pt idx="142">
                  <c:v>82.093458390923132</c:v>
                </c:pt>
                <c:pt idx="143">
                  <c:v>82.093458390923132</c:v>
                </c:pt>
                <c:pt idx="144">
                  <c:v>82.093458390923132</c:v>
                </c:pt>
                <c:pt idx="145">
                  <c:v>82.093458390923132</c:v>
                </c:pt>
                <c:pt idx="146">
                  <c:v>82.093458390923132</c:v>
                </c:pt>
                <c:pt idx="147">
                  <c:v>82.093458390923132</c:v>
                </c:pt>
                <c:pt idx="148">
                  <c:v>82.093458390923132</c:v>
                </c:pt>
                <c:pt idx="149">
                  <c:v>82.093458390923132</c:v>
                </c:pt>
                <c:pt idx="150">
                  <c:v>82.093458390923132</c:v>
                </c:pt>
                <c:pt idx="151">
                  <c:v>82.093458390923132</c:v>
                </c:pt>
                <c:pt idx="152">
                  <c:v>82.093458390923132</c:v>
                </c:pt>
                <c:pt idx="153">
                  <c:v>82.093458390923132</c:v>
                </c:pt>
                <c:pt idx="154">
                  <c:v>82.093458390923132</c:v>
                </c:pt>
                <c:pt idx="155">
                  <c:v>82.093458390923132</c:v>
                </c:pt>
                <c:pt idx="156">
                  <c:v>82.093458390923132</c:v>
                </c:pt>
                <c:pt idx="157">
                  <c:v>82.093458390923132</c:v>
                </c:pt>
                <c:pt idx="158">
                  <c:v>82.093458390923132</c:v>
                </c:pt>
                <c:pt idx="159">
                  <c:v>82.093458390923132</c:v>
                </c:pt>
                <c:pt idx="160">
                  <c:v>82.093458390923132</c:v>
                </c:pt>
                <c:pt idx="161">
                  <c:v>82.093458390923132</c:v>
                </c:pt>
                <c:pt idx="162">
                  <c:v>82.093458390923132</c:v>
                </c:pt>
                <c:pt idx="163">
                  <c:v>82.093458390923132</c:v>
                </c:pt>
                <c:pt idx="164">
                  <c:v>82.093458390923132</c:v>
                </c:pt>
                <c:pt idx="165">
                  <c:v>82.093458390923132</c:v>
                </c:pt>
                <c:pt idx="166">
                  <c:v>82.093458390923132</c:v>
                </c:pt>
                <c:pt idx="167">
                  <c:v>82.093458390923132</c:v>
                </c:pt>
                <c:pt idx="168">
                  <c:v>82.093458390923132</c:v>
                </c:pt>
                <c:pt idx="169">
                  <c:v>82.093458390923132</c:v>
                </c:pt>
                <c:pt idx="170">
                  <c:v>82.093458390923132</c:v>
                </c:pt>
                <c:pt idx="171">
                  <c:v>82.093458390923132</c:v>
                </c:pt>
                <c:pt idx="172">
                  <c:v>82.093458390923132</c:v>
                </c:pt>
                <c:pt idx="173">
                  <c:v>82.093458390923132</c:v>
                </c:pt>
                <c:pt idx="174">
                  <c:v>82.093458390923132</c:v>
                </c:pt>
                <c:pt idx="175">
                  <c:v>82.093458390923132</c:v>
                </c:pt>
                <c:pt idx="176">
                  <c:v>82.093458390923132</c:v>
                </c:pt>
                <c:pt idx="177">
                  <c:v>82.093458390923132</c:v>
                </c:pt>
                <c:pt idx="178">
                  <c:v>82.093458390923132</c:v>
                </c:pt>
                <c:pt idx="179">
                  <c:v>82.093458390923132</c:v>
                </c:pt>
                <c:pt idx="180">
                  <c:v>82.093458390923132</c:v>
                </c:pt>
                <c:pt idx="181">
                  <c:v>82.093458390923132</c:v>
                </c:pt>
                <c:pt idx="182">
                  <c:v>82.093458390923132</c:v>
                </c:pt>
                <c:pt idx="183">
                  <c:v>82.093458390923132</c:v>
                </c:pt>
                <c:pt idx="184">
                  <c:v>82.093458390923132</c:v>
                </c:pt>
                <c:pt idx="185">
                  <c:v>82.093458390923132</c:v>
                </c:pt>
                <c:pt idx="186">
                  <c:v>82.093458390923132</c:v>
                </c:pt>
                <c:pt idx="187">
                  <c:v>82.093458390923132</c:v>
                </c:pt>
                <c:pt idx="188">
                  <c:v>82.093458390923132</c:v>
                </c:pt>
                <c:pt idx="189">
                  <c:v>82.093458390923132</c:v>
                </c:pt>
                <c:pt idx="190">
                  <c:v>82.093458390923132</c:v>
                </c:pt>
                <c:pt idx="191">
                  <c:v>82.093458390923132</c:v>
                </c:pt>
                <c:pt idx="192">
                  <c:v>82.093458390923132</c:v>
                </c:pt>
                <c:pt idx="193">
                  <c:v>82.093458390923132</c:v>
                </c:pt>
                <c:pt idx="194">
                  <c:v>82.093458390923132</c:v>
                </c:pt>
                <c:pt idx="195">
                  <c:v>82.093458390923132</c:v>
                </c:pt>
                <c:pt idx="196">
                  <c:v>82.093458390923132</c:v>
                </c:pt>
                <c:pt idx="197">
                  <c:v>82.093458390923132</c:v>
                </c:pt>
                <c:pt idx="198">
                  <c:v>82.093458390923132</c:v>
                </c:pt>
                <c:pt idx="199">
                  <c:v>82.093458390923132</c:v>
                </c:pt>
                <c:pt idx="200">
                  <c:v>82.093458390923132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A9-7D4F-B1D1-8462FF49B45F}"/>
            </c:ext>
          </c:extLst>
        </c:ser>
        <c:ser>
          <c:idx val="4"/>
          <c:order val="4"/>
          <c:tx>
            <c:strRef>
              <c:f>'A.ForestLogistGrowthModel.xls'!$G$216</c:f>
              <c:strCache>
                <c:ptCount val="1"/>
                <c:pt idx="0">
                  <c:v>Ebony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rgbClr val="000000"/>
              </a:solidFill>
              <a:prstDash val="solid"/>
            </a:ln>
          </c:spPr>
          <c:val>
            <c:numRef>
              <c:f>'A.ForestLogistGrowthModel.xls'!$G$217:$G$417</c:f>
              <c:numCache>
                <c:formatCode>0.00</c:formatCode>
                <c:ptCount val="2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69.333171420043499</c:v>
                </c:pt>
                <c:pt idx="24">
                  <c:v>69.333171420043499</c:v>
                </c:pt>
                <c:pt idx="25">
                  <c:v>69.333171420043499</c:v>
                </c:pt>
                <c:pt idx="26">
                  <c:v>69.333171420043499</c:v>
                </c:pt>
                <c:pt idx="27">
                  <c:v>69.333171420043499</c:v>
                </c:pt>
                <c:pt idx="28">
                  <c:v>69.333171420043499</c:v>
                </c:pt>
                <c:pt idx="29">
                  <c:v>69.333171420043499</c:v>
                </c:pt>
                <c:pt idx="30">
                  <c:v>69.333171420043499</c:v>
                </c:pt>
                <c:pt idx="31">
                  <c:v>69.333171420043499</c:v>
                </c:pt>
                <c:pt idx="32">
                  <c:v>69.333171420043499</c:v>
                </c:pt>
                <c:pt idx="33">
                  <c:v>69.333171420043499</c:v>
                </c:pt>
                <c:pt idx="34">
                  <c:v>69.333171420043499</c:v>
                </c:pt>
                <c:pt idx="35">
                  <c:v>69.333171420043499</c:v>
                </c:pt>
                <c:pt idx="36">
                  <c:v>69.333171420043499</c:v>
                </c:pt>
                <c:pt idx="37">
                  <c:v>69.333171420043499</c:v>
                </c:pt>
                <c:pt idx="38">
                  <c:v>69.333171420043499</c:v>
                </c:pt>
                <c:pt idx="39">
                  <c:v>69.333171420043499</c:v>
                </c:pt>
                <c:pt idx="40">
                  <c:v>69.333171420043499</c:v>
                </c:pt>
                <c:pt idx="41">
                  <c:v>69.333171420043499</c:v>
                </c:pt>
                <c:pt idx="42">
                  <c:v>69.333171420043499</c:v>
                </c:pt>
                <c:pt idx="43">
                  <c:v>69.333171420043499</c:v>
                </c:pt>
                <c:pt idx="44">
                  <c:v>69.333171420043499</c:v>
                </c:pt>
                <c:pt idx="45">
                  <c:v>69.333171420043499</c:v>
                </c:pt>
                <c:pt idx="46">
                  <c:v>69.333171420043499</c:v>
                </c:pt>
                <c:pt idx="47">
                  <c:v>69.333171420043499</c:v>
                </c:pt>
                <c:pt idx="48">
                  <c:v>69.333171420043499</c:v>
                </c:pt>
                <c:pt idx="49">
                  <c:v>69.333171420043499</c:v>
                </c:pt>
                <c:pt idx="50">
                  <c:v>69.333171420043499</c:v>
                </c:pt>
                <c:pt idx="51">
                  <c:v>69.333171420043499</c:v>
                </c:pt>
                <c:pt idx="52">
                  <c:v>69.333171420043499</c:v>
                </c:pt>
                <c:pt idx="53">
                  <c:v>69.333171420043499</c:v>
                </c:pt>
                <c:pt idx="54">
                  <c:v>69.333171420043499</c:v>
                </c:pt>
                <c:pt idx="55">
                  <c:v>69.333171420043499</c:v>
                </c:pt>
                <c:pt idx="56">
                  <c:v>69.333171420043499</c:v>
                </c:pt>
                <c:pt idx="57">
                  <c:v>69.333171420043499</c:v>
                </c:pt>
                <c:pt idx="58">
                  <c:v>69.333171420043499</c:v>
                </c:pt>
                <c:pt idx="59">
                  <c:v>69.333171420043499</c:v>
                </c:pt>
                <c:pt idx="60">
                  <c:v>69.333171420043499</c:v>
                </c:pt>
                <c:pt idx="61">
                  <c:v>69.333171420043499</c:v>
                </c:pt>
                <c:pt idx="62">
                  <c:v>69.333171420043499</c:v>
                </c:pt>
                <c:pt idx="63">
                  <c:v>69.333171420043499</c:v>
                </c:pt>
                <c:pt idx="64">
                  <c:v>69.333171420043499</c:v>
                </c:pt>
                <c:pt idx="65">
                  <c:v>69.333171420043499</c:v>
                </c:pt>
                <c:pt idx="66">
                  <c:v>69.333171420043499</c:v>
                </c:pt>
                <c:pt idx="67">
                  <c:v>69.333171420043499</c:v>
                </c:pt>
                <c:pt idx="68">
                  <c:v>69.333171420043499</c:v>
                </c:pt>
                <c:pt idx="69">
                  <c:v>69.333171420043499</c:v>
                </c:pt>
                <c:pt idx="70">
                  <c:v>69.333171420043499</c:v>
                </c:pt>
                <c:pt idx="71">
                  <c:v>69.333171420043499</c:v>
                </c:pt>
                <c:pt idx="72">
                  <c:v>69.333171420043499</c:v>
                </c:pt>
                <c:pt idx="73">
                  <c:v>69.333171420043499</c:v>
                </c:pt>
                <c:pt idx="74">
                  <c:v>69.333171420043499</c:v>
                </c:pt>
                <c:pt idx="75">
                  <c:v>69.333171420043499</c:v>
                </c:pt>
                <c:pt idx="76">
                  <c:v>69.333171420043499</c:v>
                </c:pt>
                <c:pt idx="77">
                  <c:v>69.333171420043499</c:v>
                </c:pt>
                <c:pt idx="78">
                  <c:v>69.333171420043499</c:v>
                </c:pt>
                <c:pt idx="79">
                  <c:v>69.333171420043499</c:v>
                </c:pt>
                <c:pt idx="80">
                  <c:v>69.333171420043499</c:v>
                </c:pt>
                <c:pt idx="81">
                  <c:v>69.333171420043499</c:v>
                </c:pt>
                <c:pt idx="82">
                  <c:v>69.333171420043499</c:v>
                </c:pt>
                <c:pt idx="83">
                  <c:v>69.333171420043499</c:v>
                </c:pt>
                <c:pt idx="84">
                  <c:v>69.333171420043499</c:v>
                </c:pt>
                <c:pt idx="85">
                  <c:v>69.333171420043499</c:v>
                </c:pt>
                <c:pt idx="86">
                  <c:v>69.333171420043499</c:v>
                </c:pt>
                <c:pt idx="87">
                  <c:v>69.333171420043499</c:v>
                </c:pt>
                <c:pt idx="88">
                  <c:v>69.333171420043499</c:v>
                </c:pt>
                <c:pt idx="89">
                  <c:v>69.333171420043499</c:v>
                </c:pt>
                <c:pt idx="90">
                  <c:v>69.333171420043499</c:v>
                </c:pt>
                <c:pt idx="91">
                  <c:v>69.333171420043499</c:v>
                </c:pt>
                <c:pt idx="92">
                  <c:v>69.333171420043499</c:v>
                </c:pt>
                <c:pt idx="93">
                  <c:v>69.333171420043499</c:v>
                </c:pt>
                <c:pt idx="94">
                  <c:v>69.333171420043499</c:v>
                </c:pt>
                <c:pt idx="95">
                  <c:v>69.333171420043499</c:v>
                </c:pt>
                <c:pt idx="96">
                  <c:v>69.333171420043499</c:v>
                </c:pt>
                <c:pt idx="97">
                  <c:v>69.333171420043499</c:v>
                </c:pt>
                <c:pt idx="98">
                  <c:v>69.333171420043499</c:v>
                </c:pt>
                <c:pt idx="99">
                  <c:v>69.333171420043499</c:v>
                </c:pt>
                <c:pt idx="100">
                  <c:v>69.333171420043499</c:v>
                </c:pt>
                <c:pt idx="101">
                  <c:v>69.333171420043499</c:v>
                </c:pt>
                <c:pt idx="102">
                  <c:v>69.333171420043499</c:v>
                </c:pt>
                <c:pt idx="103">
                  <c:v>69.333171420043499</c:v>
                </c:pt>
                <c:pt idx="104">
                  <c:v>69.333171420043499</c:v>
                </c:pt>
                <c:pt idx="105">
                  <c:v>69.333171420043499</c:v>
                </c:pt>
                <c:pt idx="106">
                  <c:v>69.333171420043499</c:v>
                </c:pt>
                <c:pt idx="107">
                  <c:v>69.333171420043499</c:v>
                </c:pt>
                <c:pt idx="108">
                  <c:v>69.333171420043499</c:v>
                </c:pt>
                <c:pt idx="109">
                  <c:v>69.333171420043499</c:v>
                </c:pt>
                <c:pt idx="110">
                  <c:v>69.333171420043499</c:v>
                </c:pt>
                <c:pt idx="111">
                  <c:v>69.333171420043499</c:v>
                </c:pt>
                <c:pt idx="112">
                  <c:v>69.333171420043499</c:v>
                </c:pt>
                <c:pt idx="113">
                  <c:v>69.333171420043499</c:v>
                </c:pt>
                <c:pt idx="114">
                  <c:v>69.333171420043499</c:v>
                </c:pt>
                <c:pt idx="115">
                  <c:v>69.333171420043499</c:v>
                </c:pt>
                <c:pt idx="116">
                  <c:v>69.333171420043499</c:v>
                </c:pt>
                <c:pt idx="117">
                  <c:v>69.333171420043499</c:v>
                </c:pt>
                <c:pt idx="118">
                  <c:v>69.333171420043499</c:v>
                </c:pt>
                <c:pt idx="119">
                  <c:v>69.333171420043499</c:v>
                </c:pt>
                <c:pt idx="120">
                  <c:v>69.333171420043499</c:v>
                </c:pt>
                <c:pt idx="121">
                  <c:v>69.333171420043499</c:v>
                </c:pt>
                <c:pt idx="122">
                  <c:v>69.333171420043499</c:v>
                </c:pt>
                <c:pt idx="123">
                  <c:v>69.333171420043499</c:v>
                </c:pt>
                <c:pt idx="124">
                  <c:v>69.333171420043499</c:v>
                </c:pt>
                <c:pt idx="125">
                  <c:v>69.333171420043499</c:v>
                </c:pt>
                <c:pt idx="126">
                  <c:v>69.333171420043499</c:v>
                </c:pt>
                <c:pt idx="127">
                  <c:v>69.333171420043499</c:v>
                </c:pt>
                <c:pt idx="128">
                  <c:v>69.333171420043499</c:v>
                </c:pt>
                <c:pt idx="129">
                  <c:v>69.333171420043499</c:v>
                </c:pt>
                <c:pt idx="130">
                  <c:v>69.333171420043499</c:v>
                </c:pt>
                <c:pt idx="131">
                  <c:v>69.333171420043499</c:v>
                </c:pt>
                <c:pt idx="132">
                  <c:v>69.333171420043499</c:v>
                </c:pt>
                <c:pt idx="133">
                  <c:v>69.333171420043499</c:v>
                </c:pt>
                <c:pt idx="134">
                  <c:v>69.333171420043499</c:v>
                </c:pt>
                <c:pt idx="135">
                  <c:v>69.333171420043499</c:v>
                </c:pt>
                <c:pt idx="136">
                  <c:v>69.333171420043499</c:v>
                </c:pt>
                <c:pt idx="137">
                  <c:v>69.333171420043499</c:v>
                </c:pt>
                <c:pt idx="138">
                  <c:v>69.333171420043499</c:v>
                </c:pt>
                <c:pt idx="139">
                  <c:v>69.333171420043499</c:v>
                </c:pt>
                <c:pt idx="140">
                  <c:v>69.333171420043499</c:v>
                </c:pt>
                <c:pt idx="141">
                  <c:v>69.333171420043499</c:v>
                </c:pt>
                <c:pt idx="142">
                  <c:v>69.333171420043499</c:v>
                </c:pt>
                <c:pt idx="143">
                  <c:v>69.333171420043499</c:v>
                </c:pt>
                <c:pt idx="144">
                  <c:v>69.333171420043499</c:v>
                </c:pt>
                <c:pt idx="145">
                  <c:v>69.333171420043499</c:v>
                </c:pt>
                <c:pt idx="146">
                  <c:v>69.333171420043499</c:v>
                </c:pt>
                <c:pt idx="147">
                  <c:v>69.333171420043499</c:v>
                </c:pt>
                <c:pt idx="148">
                  <c:v>69.333171420043499</c:v>
                </c:pt>
                <c:pt idx="149">
                  <c:v>69.333171420043499</c:v>
                </c:pt>
                <c:pt idx="150">
                  <c:v>69.333171420043499</c:v>
                </c:pt>
                <c:pt idx="151">
                  <c:v>69.333171420043499</c:v>
                </c:pt>
                <c:pt idx="152">
                  <c:v>69.333171420043499</c:v>
                </c:pt>
                <c:pt idx="153">
                  <c:v>69.333171420043499</c:v>
                </c:pt>
                <c:pt idx="154">
                  <c:v>69.333171420043499</c:v>
                </c:pt>
                <c:pt idx="155">
                  <c:v>69.333171420043499</c:v>
                </c:pt>
                <c:pt idx="156">
                  <c:v>69.333171420043499</c:v>
                </c:pt>
                <c:pt idx="157">
                  <c:v>69.333171420043499</c:v>
                </c:pt>
                <c:pt idx="158">
                  <c:v>69.333171420043499</c:v>
                </c:pt>
                <c:pt idx="159">
                  <c:v>69.333171420043499</c:v>
                </c:pt>
                <c:pt idx="160">
                  <c:v>69.333171420043499</c:v>
                </c:pt>
                <c:pt idx="161">
                  <c:v>69.333171420043499</c:v>
                </c:pt>
                <c:pt idx="162">
                  <c:v>69.333171420043499</c:v>
                </c:pt>
                <c:pt idx="163">
                  <c:v>69.333171420043499</c:v>
                </c:pt>
                <c:pt idx="164">
                  <c:v>69.333171420043499</c:v>
                </c:pt>
                <c:pt idx="165">
                  <c:v>69.333171420043499</c:v>
                </c:pt>
                <c:pt idx="166">
                  <c:v>69.333171420043499</c:v>
                </c:pt>
                <c:pt idx="167">
                  <c:v>69.333171420043499</c:v>
                </c:pt>
                <c:pt idx="168">
                  <c:v>69.333171420043499</c:v>
                </c:pt>
                <c:pt idx="169">
                  <c:v>69.333171420043499</c:v>
                </c:pt>
                <c:pt idx="170">
                  <c:v>69.333171420043499</c:v>
                </c:pt>
                <c:pt idx="171">
                  <c:v>69.333171420043499</c:v>
                </c:pt>
                <c:pt idx="172">
                  <c:v>69.333171420043499</c:v>
                </c:pt>
                <c:pt idx="173">
                  <c:v>69.333171420043499</c:v>
                </c:pt>
                <c:pt idx="174">
                  <c:v>69.333171420043499</c:v>
                </c:pt>
                <c:pt idx="175">
                  <c:v>69.333171420043499</c:v>
                </c:pt>
                <c:pt idx="176">
                  <c:v>69.333171420043499</c:v>
                </c:pt>
                <c:pt idx="177">
                  <c:v>69.333171420043499</c:v>
                </c:pt>
                <c:pt idx="178">
                  <c:v>69.333171420043499</c:v>
                </c:pt>
                <c:pt idx="179">
                  <c:v>69.333171420043499</c:v>
                </c:pt>
                <c:pt idx="180">
                  <c:v>69.333171420043499</c:v>
                </c:pt>
                <c:pt idx="181">
                  <c:v>69.333171420043499</c:v>
                </c:pt>
                <c:pt idx="182">
                  <c:v>69.333171420043499</c:v>
                </c:pt>
                <c:pt idx="183">
                  <c:v>69.333171420043499</c:v>
                </c:pt>
                <c:pt idx="184">
                  <c:v>69.333171420043499</c:v>
                </c:pt>
                <c:pt idx="185">
                  <c:v>69.333171420043499</c:v>
                </c:pt>
                <c:pt idx="186">
                  <c:v>69.333171420043499</c:v>
                </c:pt>
                <c:pt idx="187">
                  <c:v>69.333171420043499</c:v>
                </c:pt>
                <c:pt idx="188">
                  <c:v>69.333171420043499</c:v>
                </c:pt>
                <c:pt idx="189">
                  <c:v>69.333171420043499</c:v>
                </c:pt>
                <c:pt idx="190">
                  <c:v>69.333171420043499</c:v>
                </c:pt>
                <c:pt idx="191">
                  <c:v>69.333171420043499</c:v>
                </c:pt>
                <c:pt idx="192">
                  <c:v>69.333171420043499</c:v>
                </c:pt>
                <c:pt idx="193">
                  <c:v>69.333171420043499</c:v>
                </c:pt>
                <c:pt idx="194">
                  <c:v>69.333171420043499</c:v>
                </c:pt>
                <c:pt idx="195">
                  <c:v>69.333171420043499</c:v>
                </c:pt>
                <c:pt idx="196">
                  <c:v>69.333171420043499</c:v>
                </c:pt>
                <c:pt idx="197">
                  <c:v>69.333171420043499</c:v>
                </c:pt>
                <c:pt idx="198">
                  <c:v>69.333171420043499</c:v>
                </c:pt>
                <c:pt idx="199">
                  <c:v>69.333171420043499</c:v>
                </c:pt>
                <c:pt idx="200">
                  <c:v>69.333171420043499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A9-7D4F-B1D1-8462FF49B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7009247"/>
        <c:axId val="1"/>
      </c:areaChart>
      <c:catAx>
        <c:axId val="21270092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127009247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559281269588472"/>
          <c:y val="0.882054042887504"/>
          <c:w val="0.70523605704431669"/>
          <c:h val="7.17950965140991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0.7" l="0.4" r="0.4" t="0.7" header="0.5" footer="0.5"/>
    <c:pageSetup paperSize="0" orientation="landscape" horizontalDpi="-4" verticalDpi="-4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Relative Biodiversity Index I</a:t>
            </a:r>
          </a:p>
        </c:rich>
      </c:tx>
      <c:layout>
        <c:manualLayout>
          <c:xMode val="edge"/>
          <c:yMode val="edge"/>
          <c:x val="0.2949441236285506"/>
          <c:y val="3.9326031481947563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797764945142025"/>
          <c:y val="0.23033818439426432"/>
          <c:w val="0.83707951277436277"/>
          <c:h val="0.5955084767266345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'A.ForestLogistGrowthModel.xls'!$M$21:$M$182</c:f>
              <c:numCache>
                <c:formatCode>0.0000</c:formatCode>
                <c:ptCount val="162"/>
                <c:pt idx="0">
                  <c:v>1</c:v>
                </c:pt>
                <c:pt idx="1">
                  <c:v>0.99983415524389263</c:v>
                </c:pt>
                <c:pt idx="2">
                  <c:v>0.99933317004106226</c:v>
                </c:pt>
                <c:pt idx="3">
                  <c:v>0.99849223247315044</c:v>
                </c:pt>
                <c:pt idx="4">
                  <c:v>0.99730704890171762</c:v>
                </c:pt>
                <c:pt idx="5">
                  <c:v>0.99577388480703966</c:v>
                </c:pt>
                <c:pt idx="6">
                  <c:v>0.99388960606092969</c:v>
                </c:pt>
                <c:pt idx="7">
                  <c:v>0.99165172048752881</c:v>
                </c:pt>
                <c:pt idx="8">
                  <c:v>0.98905841955893548</c:v>
                </c:pt>
                <c:pt idx="9">
                  <c:v>0.98610862006637623</c:v>
                </c:pt>
                <c:pt idx="10">
                  <c:v>0.98280200560214959</c:v>
                </c:pt>
                <c:pt idx="11">
                  <c:v>0.97913906768289982</c:v>
                </c:pt>
                <c:pt idx="12">
                  <c:v>0.97512114634066427</c:v>
                </c:pt>
                <c:pt idx="13">
                  <c:v>0.97075047000457049</c:v>
                </c:pt>
                <c:pt idx="14">
                  <c:v>0.96603019449267269</c:v>
                </c:pt>
                <c:pt idx="15">
                  <c:v>0.96096444092997724</c:v>
                </c:pt>
                <c:pt idx="16">
                  <c:v>0.95555833240494781</c:v>
                </c:pt>
                <c:pt idx="17">
                  <c:v>0.94981802917206171</c:v>
                </c:pt>
                <c:pt idx="18">
                  <c:v>0.94375076220203136</c:v>
                </c:pt>
                <c:pt idx="19">
                  <c:v>0.93736486487336856</c:v>
                </c:pt>
                <c:pt idx="20">
                  <c:v>0.93066980258848331</c:v>
                </c:pt>
                <c:pt idx="21">
                  <c:v>0.92367620008377882</c:v>
                </c:pt>
                <c:pt idx="22">
                  <c:v>0.91639586618550439</c:v>
                </c:pt>
                <c:pt idx="23">
                  <c:v>0.90884181574059097</c:v>
                </c:pt>
                <c:pt idx="24">
                  <c:v>0.90102828842378779</c:v>
                </c:pt>
                <c:pt idx="25">
                  <c:v>0.8929707640881358</c:v>
                </c:pt>
                <c:pt idx="26">
                  <c:v>0.88468597428481677</c:v>
                </c:pt>
                <c:pt idx="27">
                  <c:v>0.87619190952995318</c:v>
                </c:pt>
                <c:pt idx="28">
                  <c:v>0.86750782183982356</c:v>
                </c:pt>
                <c:pt idx="29">
                  <c:v>0.85865422199214692</c:v>
                </c:pt>
                <c:pt idx="30">
                  <c:v>0.84965287089980901</c:v>
                </c:pt>
                <c:pt idx="31">
                  <c:v>0.84052676440552943</c:v>
                </c:pt>
                <c:pt idx="32">
                  <c:v>0.83130011072264542</c:v>
                </c:pt>
                <c:pt idx="33">
                  <c:v>0.82199829966066784</c:v>
                </c:pt>
                <c:pt idx="34">
                  <c:v>0.81264786268699407</c:v>
                </c:pt>
                <c:pt idx="35">
                  <c:v>0.80327642279226041</c:v>
                </c:pt>
                <c:pt idx="36">
                  <c:v>0.7939126330506544</c:v>
                </c:pt>
                <c:pt idx="37">
                  <c:v>0.78458610270428619</c:v>
                </c:pt>
                <c:pt idx="38">
                  <c:v>0.7753273095592691</c:v>
                </c:pt>
                <c:pt idx="39">
                  <c:v>0.76616749746885737</c:v>
                </c:pt>
                <c:pt idx="40">
                  <c:v>0.75713855770512462</c:v>
                </c:pt>
                <c:pt idx="41">
                  <c:v>0.74827289309540734</c:v>
                </c:pt>
                <c:pt idx="42">
                  <c:v>0.7396032639338741</c:v>
                </c:pt>
                <c:pt idx="43">
                  <c:v>0.73116261488290613</c:v>
                </c:pt>
                <c:pt idx="44">
                  <c:v>0.72298388236357214</c:v>
                </c:pt>
                <c:pt idx="45">
                  <c:v>0.71509978230798787</c:v>
                </c:pt>
                <c:pt idx="46">
                  <c:v>0.70754257861457093</c:v>
                </c:pt>
                <c:pt idx="47">
                  <c:v>0.70034383321229421</c:v>
                </c:pt>
                <c:pt idx="48">
                  <c:v>0.69353413929871277</c:v>
                </c:pt>
                <c:pt idx="49">
                  <c:v>0.68714284005904269</c:v>
                </c:pt>
                <c:pt idx="50">
                  <c:v>0.6811977359827075</c:v>
                </c:pt>
                <c:pt idx="51">
                  <c:v>0.67572478474339071</c:v>
                </c:pt>
                <c:pt idx="52">
                  <c:v>0.67074779846464239</c:v>
                </c:pt>
                <c:pt idx="53">
                  <c:v>0.66628814401263448</c:v>
                </c:pt>
                <c:pt idx="54">
                  <c:v>0.66236445269160749</c:v>
                </c:pt>
                <c:pt idx="55">
                  <c:v>0.65899234631247394</c:v>
                </c:pt>
                <c:pt idx="56">
                  <c:v>0.65618418700651893</c:v>
                </c:pt>
                <c:pt idx="57">
                  <c:v>0.65394885831339411</c:v>
                </c:pt>
                <c:pt idx="58">
                  <c:v>0.65229158494242523</c:v>
                </c:pt>
                <c:pt idx="59">
                  <c:v>0.65121379815839409</c:v>
                </c:pt>
                <c:pt idx="60">
                  <c:v>0.65071305296351745</c:v>
                </c:pt>
                <c:pt idx="61">
                  <c:v>0.65078300214228046</c:v>
                </c:pt>
                <c:pt idx="62">
                  <c:v>0.65141343083210745</c:v>
                </c:pt>
                <c:pt idx="63">
                  <c:v>0.65259035362853646</c:v>
                </c:pt>
                <c:pt idx="64">
                  <c:v>0.65429617439506527</c:v>
                </c:pt>
                <c:pt idx="65">
                  <c:v>0.65650990700659106</c:v>
                </c:pt>
                <c:pt idx="66">
                  <c:v>0.65920745330193919</c:v>
                </c:pt>
                <c:pt idx="67">
                  <c:v>0.66236193264971288</c:v>
                </c:pt>
                <c:pt idx="68">
                  <c:v>0.66594405583381444</c:v>
                </c:pt>
                <c:pt idx="69">
                  <c:v>0.669922534522847</c:v>
                </c:pt>
                <c:pt idx="70">
                  <c:v>0.67426451647009433</c:v>
                </c:pt>
                <c:pt idx="71">
                  <c:v>0.67893603584840267</c:v>
                </c:pt>
                <c:pt idx="72">
                  <c:v>0.6839024677877934</c:v>
                </c:pt>
                <c:pt idx="73">
                  <c:v>0.68912897626193759</c:v>
                </c:pt>
                <c:pt idx="74">
                  <c:v>0.69458094495076761</c:v>
                </c:pt>
                <c:pt idx="75">
                  <c:v>0.70022438155840583</c:v>
                </c:pt>
                <c:pt idx="76">
                  <c:v>0.70602628723952687</c:v>
                </c:pt>
                <c:pt idx="77">
                  <c:v>0.71195498422014369</c:v>
                </c:pt>
                <c:pt idx="78">
                  <c:v>0.71798039631801225</c:v>
                </c:pt>
                <c:pt idx="79">
                  <c:v>0.72407427879509656</c:v>
                </c:pt>
                <c:pt idx="80">
                  <c:v>0.7302103957306102</c:v>
                </c:pt>
                <c:pt idx="81">
                  <c:v>0.73636464481178399</c:v>
                </c:pt>
                <c:pt idx="82">
                  <c:v>0.74251513103182365</c:v>
                </c:pt>
                <c:pt idx="83">
                  <c:v>0.74864219220174133</c:v>
                </c:pt>
                <c:pt idx="84">
                  <c:v>0.75472838037901868</c:v>
                </c:pt>
                <c:pt idx="85">
                  <c:v>0.7607584042595652</c:v>
                </c:pt>
                <c:pt idx="86">
                  <c:v>0.76671903825354526</c:v>
                </c:pt>
                <c:pt idx="87">
                  <c:v>0.77259900436766227</c:v>
                </c:pt>
                <c:pt idx="88">
                  <c:v>0.77838883315724738</c:v>
                </c:pt>
                <c:pt idx="89">
                  <c:v>0.78408070991294432</c:v>
                </c:pt>
                <c:pt idx="90">
                  <c:v>0.78966831193967346</c:v>
                </c:pt>
                <c:pt idx="91">
                  <c:v>0.79514664230707222</c:v>
                </c:pt>
                <c:pt idx="92">
                  <c:v>0.8005118648412215</c:v>
                </c:pt>
                <c:pt idx="93">
                  <c:v>0.80576114442879576</c:v>
                </c:pt>
                <c:pt idx="94">
                  <c:v>0.81089249595695456</c:v>
                </c:pt>
                <c:pt idx="95">
                  <c:v>0.81590464445229294</c:v>
                </c:pt>
                <c:pt idx="96">
                  <c:v>0.82079689824235369</c:v>
                </c:pt>
                <c:pt idx="97">
                  <c:v>0.82556903626999312</c:v>
                </c:pt>
                <c:pt idx="98">
                  <c:v>0.8302212100651426</c:v>
                </c:pt>
                <c:pt idx="99">
                  <c:v>0.83475386033423293</c:v>
                </c:pt>
                <c:pt idx="100">
                  <c:v>0.83916764767336105</c:v>
                </c:pt>
                <c:pt idx="101">
                  <c:v>0.84346339655018343</c:v>
                </c:pt>
                <c:pt idx="102">
                  <c:v>0.84764205143007743</c:v>
                </c:pt>
                <c:pt idx="103">
                  <c:v>0.8517046437389092</c:v>
                </c:pt>
                <c:pt idx="104">
                  <c:v>0.85565226825008467</c:v>
                </c:pt>
                <c:pt idx="105">
                  <c:v>0.85948606744701417</c:v>
                </c:pt>
                <c:pt idx="106">
                  <c:v>0.86320722243320225</c:v>
                </c:pt>
                <c:pt idx="107">
                  <c:v>0.86681694902893835</c:v>
                </c:pt>
                <c:pt idx="108">
                  <c:v>0.87031649779530329</c:v>
                </c:pt>
                <c:pt idx="109">
                  <c:v>0.87370715685204448</c:v>
                </c:pt>
                <c:pt idx="110">
                  <c:v>0.87699025649682971</c:v>
                </c:pt>
                <c:pt idx="111">
                  <c:v>0.88016717478077355</c:v>
                </c:pt>
                <c:pt idx="112">
                  <c:v>0.88323934334270959</c:v>
                </c:pt>
                <c:pt idx="113">
                  <c:v>0.88620825294658789</c:v>
                </c:pt>
                <c:pt idx="114">
                  <c:v>0.88907545829879919</c:v>
                </c:pt>
                <c:pt idx="115">
                  <c:v>0.89184258184227327</c:v>
                </c:pt>
                <c:pt idx="116">
                  <c:v>0.89451131633002823</c:v>
                </c:pt>
                <c:pt idx="117">
                  <c:v>0.89708342607176361</c:v>
                </c:pt>
                <c:pt idx="118">
                  <c:v>0.89956074682284826</c:v>
                </c:pt>
                <c:pt idx="119">
                  <c:v>0.90194518434634785</c:v>
                </c:pt>
                <c:pt idx="120">
                  <c:v>0.90423871172637715</c:v>
                </c:pt>
                <c:pt idx="121">
                  <c:v>0.90644336554631444</c:v>
                </c:pt>
                <c:pt idx="122">
                  <c:v>0.90856124106978486</c:v>
                </c:pt>
                <c:pt idx="123">
                  <c:v>0.91059448657717301</c:v>
                </c:pt>
                <c:pt idx="124">
                  <c:v>0.91254529701741838</c:v>
                </c:pt>
                <c:pt idx="125">
                  <c:v>0.91441590713526866</c:v>
                </c:pt>
                <c:pt idx="126">
                  <c:v>0.91620858422947093</c:v>
                </c:pt>
                <c:pt idx="127">
                  <c:v>0.91792562068881023</c:v>
                </c:pt>
                <c:pt idx="128">
                  <c:v>0.91956932644138212</c:v>
                </c:pt>
                <c:pt idx="129">
                  <c:v>0.92114202143912827</c:v>
                </c:pt>
                <c:pt idx="130">
                  <c:v>0.92264602828515874</c:v>
                </c:pt>
                <c:pt idx="131">
                  <c:v>0.92408366509637352</c:v>
                </c:pt>
                <c:pt idx="132">
                  <c:v>0.92545723867896579</c:v>
                </c:pt>
                <c:pt idx="133">
                  <c:v>0.92676903807984412</c:v>
                </c:pt>
                <c:pt idx="134">
                  <c:v>0.92802132856329878</c:v>
                </c:pt>
                <c:pt idx="135">
                  <c:v>0.92921634604943548</c:v>
                </c:pt>
                <c:pt idx="136">
                  <c:v>0.93035629203923409</c:v>
                </c:pt>
                <c:pt idx="137">
                  <c:v>0.93144332904062621</c:v>
                </c:pt>
                <c:pt idx="138">
                  <c:v>0.93247957650077407</c:v>
                </c:pt>
                <c:pt idx="139">
                  <c:v>0.9334671072417311</c:v>
                </c:pt>
                <c:pt idx="140">
                  <c:v>0.93440794438988617</c:v>
                </c:pt>
                <c:pt idx="141">
                  <c:v>0.93530405878392264</c:v>
                </c:pt>
                <c:pt idx="142">
                  <c:v>0.93615736684147122</c:v>
                </c:pt>
                <c:pt idx="143">
                  <c:v>0.93696972886102836</c:v>
                </c:pt>
                <c:pt idx="144">
                  <c:v>0.9377429477329996</c:v>
                </c:pt>
                <c:pt idx="145">
                  <c:v>0.93847876803185404</c:v>
                </c:pt>
                <c:pt idx="146">
                  <c:v>0.93917887546013801</c:v>
                </c:pt>
                <c:pt idx="147">
                  <c:v>0.93984489661454051</c:v>
                </c:pt>
                <c:pt idx="148">
                  <c:v>0.94047839904414199</c:v>
                </c:pt>
                <c:pt idx="149">
                  <c:v>0.94108089157134089</c:v>
                </c:pt>
                <c:pt idx="150">
                  <c:v>0.94165382484669413</c:v>
                </c:pt>
                <c:pt idx="151">
                  <c:v>0.94219859210998846</c:v>
                </c:pt>
                <c:pt idx="152">
                  <c:v>0.94271653013105083</c:v>
                </c:pt>
                <c:pt idx="153">
                  <c:v>0.94320892030533332</c:v>
                </c:pt>
                <c:pt idx="154">
                  <c:v>0.94367698988078785</c:v>
                </c:pt>
                <c:pt idx="155">
                  <c:v>0.94412191329422535</c:v>
                </c:pt>
                <c:pt idx="156">
                  <c:v>0.94454481359703668</c:v>
                </c:pt>
                <c:pt idx="157">
                  <c:v>0.94494676395181665</c:v>
                </c:pt>
                <c:pt idx="158">
                  <c:v>0.94532878918309782</c:v>
                </c:pt>
                <c:pt idx="159">
                  <c:v>0.94569186736706157</c:v>
                </c:pt>
                <c:pt idx="160">
                  <c:v>0.94603693144660439</c:v>
                </c:pt>
                <c:pt idx="161">
                  <c:v>0.94636487085969845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A-0F4D-9357-A39B7BFFD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257839"/>
        <c:axId val="1"/>
      </c:lineChart>
      <c:catAx>
        <c:axId val="212825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128257839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Palm Growth Profile</a:t>
            </a:r>
          </a:p>
        </c:rich>
      </c:tx>
      <c:layout>
        <c:manualLayout>
          <c:xMode val="edge"/>
          <c:yMode val="edge"/>
          <c:x val="0.35196693353806363"/>
          <c:y val="3.7384475725097524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128925298642055"/>
          <c:y val="0.23365297328185952"/>
          <c:w val="0.82404956661689499"/>
          <c:h val="0.602824671067197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'A.ForestLogistGrowthModel.xls'!$C$21:$C$182</c:f>
              <c:numCache>
                <c:formatCode>0</c:formatCode>
                <c:ptCount val="162"/>
                <c:pt idx="0">
                  <c:v>500</c:v>
                </c:pt>
                <c:pt idx="1">
                  <c:v>552.44020742833095</c:v>
                </c:pt>
                <c:pt idx="2">
                  <c:v>610.36353865273941</c:v>
                </c:pt>
                <c:pt idx="3">
                  <c:v>674.3395946717684</c:v>
                </c:pt>
                <c:pt idx="4">
                  <c:v>744.99632983397339</c:v>
                </c:pt>
                <c:pt idx="5">
                  <c:v>823.02584941293787</c:v>
                </c:pt>
                <c:pt idx="6">
                  <c:v>909.19074318746505</c:v>
                </c:pt>
                <c:pt idx="7">
                  <c:v>1004.330995570347</c:v>
                </c:pt>
                <c:pt idx="8">
                  <c:v>1109.3715137586948</c:v>
                </c:pt>
                <c:pt idx="9">
                  <c:v>1225.3303157259015</c:v>
                </c:pt>
                <c:pt idx="10">
                  <c:v>1353.32741944754</c:v>
                </c:pt>
                <c:pt idx="11">
                  <c:v>1494.5944733157198</c:v>
                </c:pt>
                <c:pt idx="12">
                  <c:v>1650.4851649633772</c:v>
                </c:pt>
                <c:pt idx="13">
                  <c:v>1822.4864413479395</c:v>
                </c:pt>
                <c:pt idx="14">
                  <c:v>2012.2305665220272</c:v>
                </c:pt>
                <c:pt idx="15">
                  <c:v>2221.5080345600363</c:v>
                </c:pt>
                <c:pt idx="16">
                  <c:v>2452.2813430406031</c:v>
                </c:pt>
                <c:pt idx="17">
                  <c:v>2706.6996166384702</c:v>
                </c:pt>
                <c:pt idx="18">
                  <c:v>2987.1140499854105</c:v>
                </c:pt>
                <c:pt idx="19">
                  <c:v>3296.094113141768</c:v>
                </c:pt>
                <c:pt idx="20">
                  <c:v>3636.4444307928625</c:v>
                </c:pt>
                <c:pt idx="21">
                  <c:v>4011.2222065606147</c:v>
                </c:pt>
                <c:pt idx="22">
                  <c:v>4423.7550154246137</c:v>
                </c:pt>
                <c:pt idx="23">
                  <c:v>4877.6587289427107</c:v>
                </c:pt>
                <c:pt idx="24">
                  <c:v>5376.8552684974484</c:v>
                </c:pt>
                <c:pt idx="25">
                  <c:v>5925.5897999722192</c:v>
                </c:pt>
                <c:pt idx="26">
                  <c:v>6528.4468880312061</c:v>
                </c:pt>
                <c:pt idx="27">
                  <c:v>7190.3650187751118</c:v>
                </c:pt>
                <c:pt idx="28">
                  <c:v>7916.648775670802</c:v>
                </c:pt>
                <c:pt idx="29">
                  <c:v>8712.9778157024703</c:v>
                </c:pt>
                <c:pt idx="30">
                  <c:v>9585.4116420481259</c:v>
                </c:pt>
                <c:pt idx="31">
                  <c:v>10540.389008971695</c:v>
                </c:pt>
                <c:pt idx="32">
                  <c:v>11584.720628515559</c:v>
                </c:pt>
                <c:pt idx="33">
                  <c:v>12725.573683678558</c:v>
                </c:pt>
                <c:pt idx="34">
                  <c:v>13970.446498476709</c:v>
                </c:pt>
                <c:pt idx="35">
                  <c:v>15327.131584203451</c:v>
                </c:pt>
                <c:pt idx="36">
                  <c:v>16803.665189515294</c:v>
                </c:pt>
                <c:pt idx="37">
                  <c:v>18408.261449671361</c:v>
                </c:pt>
                <c:pt idx="38">
                  <c:v>20149.229281120148</c:v>
                </c:pt>
                <c:pt idx="39">
                  <c:v>22034.870328686869</c:v>
                </c:pt>
                <c:pt idx="40">
                  <c:v>24073.35657306117</c:v>
                </c:pt>
                <c:pt idx="41">
                  <c:v>26272.58667554686</c:v>
                </c:pt>
                <c:pt idx="42">
                  <c:v>28640.020801926526</c:v>
                </c:pt>
                <c:pt idx="43">
                  <c:v>31182.49454808607</c:v>
                </c:pt>
                <c:pt idx="44">
                  <c:v>33906.013695550457</c:v>
                </c:pt>
                <c:pt idx="45">
                  <c:v>36815.532846926711</c:v>
                </c:pt>
                <c:pt idx="46">
                  <c:v>39914.722497866394</c:v>
                </c:pt>
                <c:pt idx="47">
                  <c:v>43205.730733267985</c:v>
                </c:pt>
                <c:pt idx="48">
                  <c:v>46688.947398199023</c:v>
                </c:pt>
                <c:pt idx="49">
                  <c:v>50362.780162137082</c:v>
                </c:pt>
                <c:pt idx="50">
                  <c:v>54223.453212517787</c:v>
                </c:pt>
                <c:pt idx="51">
                  <c:v>58264.840203644882</c:v>
                </c:pt>
                <c:pt idx="52">
                  <c:v>62478.343368405243</c:v>
                </c:pt>
                <c:pt idx="53">
                  <c:v>66852.830208515545</c:v>
                </c:pt>
                <c:pt idx="54">
                  <c:v>71374.637792693888</c:v>
                </c:pt>
                <c:pt idx="55">
                  <c:v>76027.652359569562</c:v>
                </c:pt>
                <c:pt idx="56">
                  <c:v>80793.468684900334</c:v>
                </c:pt>
                <c:pt idx="57">
                  <c:v>85651.629680052982</c:v>
                </c:pt>
                <c:pt idx="58">
                  <c:v>90579.942198392921</c:v>
                </c:pt>
                <c:pt idx="59">
                  <c:v>95554.860387990571</c:v>
                </c:pt>
                <c:pt idx="60">
                  <c:v>100551.92355117935</c:v>
                </c:pt>
                <c:pt idx="61">
                  <c:v>105546.23177318186</c:v>
                </c:pt>
                <c:pt idx="62">
                  <c:v>110512.9399386085</c:v>
                </c:pt>
                <c:pt idx="63">
                  <c:v>115427.74944481932</c:v>
                </c:pt>
                <c:pt idx="64">
                  <c:v>120267.37708600221</c:v>
                </c:pt>
                <c:pt idx="65">
                  <c:v>125009.9822034931</c:v>
                </c:pt>
                <c:pt idx="66">
                  <c:v>129635.53610227481</c:v>
                </c:pt>
                <c:pt idx="67">
                  <c:v>134126.12161662345</c:v>
                </c:pt>
                <c:pt idx="68">
                  <c:v>138466.15517973277</c:v>
                </c:pt>
                <c:pt idx="69">
                  <c:v>142642.52839145577</c:v>
                </c:pt>
                <c:pt idx="70">
                  <c:v>146644.67048600951</c:v>
                </c:pt>
                <c:pt idx="71">
                  <c:v>150464.53694583659</c:v>
                </c:pt>
                <c:pt idx="72">
                  <c:v>154096.53255428947</c:v>
                </c:pt>
                <c:pt idx="73">
                  <c:v>157537.37930349022</c:v>
                </c:pt>
                <c:pt idx="74">
                  <c:v>160785.94075525156</c:v>
                </c:pt>
                <c:pt idx="75">
                  <c:v>163843.01476160437</c:v>
                </c:pt>
                <c:pt idx="76">
                  <c:v>166711.10602058872</c:v>
                </c:pt>
                <c:pt idx="77">
                  <c:v>169394.18894282638</c:v>
                </c:pt>
                <c:pt idx="78">
                  <c:v>171897.46991697809</c:v>
                </c:pt>
                <c:pt idx="79">
                  <c:v>174227.15646068798</c:v>
                </c:pt>
                <c:pt idx="80">
                  <c:v>176390.23907813567</c:v>
                </c:pt>
                <c:pt idx="81">
                  <c:v>178394.2900348831</c:v>
                </c:pt>
                <c:pt idx="82">
                  <c:v>180247.28179077667</c:v>
                </c:pt>
                <c:pt idx="83">
                  <c:v>181957.42655576894</c:v>
                </c:pt>
                <c:pt idx="84">
                  <c:v>183533.03737760577</c:v>
                </c:pt>
                <c:pt idx="85">
                  <c:v>184982.41033843902</c:v>
                </c:pt>
                <c:pt idx="86">
                  <c:v>186313.72681776693</c:v>
                </c:pt>
                <c:pt idx="87">
                  <c:v>187534.97434956356</c:v>
                </c:pt>
                <c:pt idx="88">
                  <c:v>188653.88433434535</c:v>
                </c:pt>
                <c:pt idx="89">
                  <c:v>189677.88473264995</c:v>
                </c:pt>
                <c:pt idx="90">
                  <c:v>190614.06583612043</c:v>
                </c:pt>
                <c:pt idx="91">
                  <c:v>191469.15725971534</c:v>
                </c:pt>
                <c:pt idx="92">
                  <c:v>192249.51440053759</c:v>
                </c:pt>
                <c:pt idx="93">
                  <c:v>192961.11274623868</c:v>
                </c:pt>
                <c:pt idx="94">
                  <c:v>193609.54857355304</c:v>
                </c:pt>
                <c:pt idx="95">
                  <c:v>194200.04474338688</c:v>
                </c:pt>
                <c:pt idx="96">
                  <c:v>194737.46046427151</c:v>
                </c:pt>
                <c:pt idx="97">
                  <c:v>195226.30405472021</c:v>
                </c:pt>
                <c:pt idx="98">
                  <c:v>195670.74788304997</c:v>
                </c:pt>
                <c:pt idx="99">
                  <c:v>196074.64479815203</c:v>
                </c:pt>
                <c:pt idx="100">
                  <c:v>196441.54548537932</c:v>
                </c:pt>
                <c:pt idx="101">
                  <c:v>196774.7162879472</c:v>
                </c:pt>
                <c:pt idx="102">
                  <c:v>197077.1571264352</c:v>
                </c:pt>
                <c:pt idx="103">
                  <c:v>197351.61922797438</c:v>
                </c:pt>
                <c:pt idx="104">
                  <c:v>197600.62244359899</c:v>
                </c:pt>
                <c:pt idx="105">
                  <c:v>197826.47198824849</c:v>
                </c:pt>
                <c:pt idx="106">
                  <c:v>198031.27448428521</c:v>
                </c:pt>
                <c:pt idx="107">
                  <c:v>198216.95322736105</c:v>
                </c:pt>
                <c:pt idx="108">
                  <c:v>198385.26262419025</c:v>
                </c:pt>
                <c:pt idx="109">
                  <c:v>198537.80177632405</c:v>
                </c:pt>
                <c:pt idx="110">
                  <c:v>198676.02720334253</c:v>
                </c:pt>
                <c:pt idx="111">
                  <c:v>198801.26471382732</c:v>
                </c:pt>
                <c:pt idx="112">
                  <c:v>198914.72044380818</c:v>
                </c:pt>
                <c:pt idx="113">
                  <c:v>199017.49109072931</c:v>
                </c:pt>
                <c:pt idx="114">
                  <c:v>199110.57337690992</c:v>
                </c:pt>
                <c:pt idx="115">
                  <c:v>199194.87278045228</c:v>
                </c:pt>
                <c:pt idx="116">
                  <c:v>199271.21157397042</c:v>
                </c:pt>
                <c:pt idx="117">
                  <c:v>199340.33621270291</c:v>
                </c:pt>
                <c:pt idx="118">
                  <c:v>199402.92411381329</c:v>
                </c:pt>
                <c:pt idx="119">
                  <c:v>199459.58986819032</c:v>
                </c:pt>
                <c:pt idx="120">
                  <c:v>199510.89092502263</c:v>
                </c:pt>
                <c:pt idx="121">
                  <c:v>199557.33278799278</c:v>
                </c:pt>
                <c:pt idx="122">
                  <c:v>199599.37376022566</c:v>
                </c:pt>
                <c:pt idx="123">
                  <c:v>199637.42927323587</c:v>
                </c:pt>
                <c:pt idx="124">
                  <c:v>199671.87583312549</c:v>
                </c:pt>
                <c:pt idx="125">
                  <c:v>199703.05461523967</c:v>
                </c:pt>
                <c:pt idx="126">
                  <c:v>199731.27473644301</c:v>
                </c:pt>
                <c:pt idx="127">
                  <c:v>199756.81623216823</c:v>
                </c:pt>
                <c:pt idx="128">
                  <c:v>199779.93276343212</c:v>
                </c:pt>
                <c:pt idx="129">
                  <c:v>199800.85407713428</c:v>
                </c:pt>
                <c:pt idx="130">
                  <c:v>199819.78824116016</c:v>
                </c:pt>
                <c:pt idx="131">
                  <c:v>199836.92367411265</c:v>
                </c:pt>
                <c:pt idx="132">
                  <c:v>199852.43098789777</c:v>
                </c:pt>
                <c:pt idx="133">
                  <c:v>199866.46465989121</c:v>
                </c:pt>
                <c:pt idx="134">
                  <c:v>199879.16455001605</c:v>
                </c:pt>
                <c:pt idx="135">
                  <c:v>199890.65727676215</c:v>
                </c:pt>
                <c:pt idx="136">
                  <c:v>199901.0574649729</c:v>
                </c:pt>
                <c:pt idx="137">
                  <c:v>199910.4688771138</c:v>
                </c:pt>
                <c:pt idx="138">
                  <c:v>199918.98543870827</c:v>
                </c:pt>
                <c:pt idx="139">
                  <c:v>199926.69216768371</c:v>
                </c:pt>
                <c:pt idx="140">
                  <c:v>199933.66601650184</c:v>
                </c:pt>
                <c:pt idx="141">
                  <c:v>199939.9766351521</c:v>
                </c:pt>
                <c:pt idx="142">
                  <c:v>199945.68706235755</c:v>
                </c:pt>
                <c:pt idx="143">
                  <c:v>199950.85435167665</c:v>
                </c:pt>
                <c:pt idx="144">
                  <c:v>199955.53013857422</c:v>
                </c:pt>
                <c:pt idx="145">
                  <c:v>199959.7611539799</c:v>
                </c:pt>
                <c:pt idx="146">
                  <c:v>199963.58968934466</c:v>
                </c:pt>
                <c:pt idx="147">
                  <c:v>199967.05401774423</c:v>
                </c:pt>
                <c:pt idx="148">
                  <c:v>199970.1887751566</c:v>
                </c:pt>
                <c:pt idx="149">
                  <c:v>199973.02530565986</c:v>
                </c:pt>
                <c:pt idx="150">
                  <c:v>199975.5919739462</c:v>
                </c:pt>
                <c:pt idx="151">
                  <c:v>199977.91444823219</c:v>
                </c:pt>
                <c:pt idx="152">
                  <c:v>199980.01595635837</c:v>
                </c:pt>
                <c:pt idx="153">
                  <c:v>199981.91751760908</c:v>
                </c:pt>
                <c:pt idx="154">
                  <c:v>199983.63815254639</c:v>
                </c:pt>
                <c:pt idx="155">
                  <c:v>199985.1950729368</c:v>
                </c:pt>
                <c:pt idx="156">
                  <c:v>199986.60385365444</c:v>
                </c:pt>
                <c:pt idx="157">
                  <c:v>199987.87858826644</c:v>
                </c:pt>
                <c:pt idx="158">
                  <c:v>199989.03202984604</c:v>
                </c:pt>
                <c:pt idx="159">
                  <c:v>199990.0757184129</c:v>
                </c:pt>
                <c:pt idx="160">
                  <c:v>199991.02009626885</c:v>
                </c:pt>
                <c:pt idx="161">
                  <c:v>199991.87461237592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0-984D-AA4D-C13238013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0048623"/>
        <c:axId val="1"/>
      </c:lineChart>
      <c:catAx>
        <c:axId val="213004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130048623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Relative Biodiversity Index 2</a:t>
            </a:r>
          </a:p>
        </c:rich>
      </c:tx>
      <c:layout>
        <c:manualLayout>
          <c:xMode val="edge"/>
          <c:yMode val="edge"/>
          <c:x val="0.29295784721536888"/>
          <c:y val="4.0404090223635551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83098998369759"/>
          <c:y val="0.20707096239613221"/>
          <c:w val="0.83098620123590217"/>
          <c:h val="0.6212128871883966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'A.ForestLogistGrowthModel.xls'!$N$21:$N$182</c:f>
              <c:numCache>
                <c:formatCode>0.0000</c:formatCode>
                <c:ptCount val="162"/>
                <c:pt idx="0">
                  <c:v>0.2</c:v>
                </c:pt>
                <c:pt idx="1">
                  <c:v>0.19996683104877855</c:v>
                </c:pt>
                <c:pt idx="2">
                  <c:v>0.19986663400821247</c:v>
                </c:pt>
                <c:pt idx="3">
                  <c:v>0.19969844649463009</c:v>
                </c:pt>
                <c:pt idx="4">
                  <c:v>0.19946140978034355</c:v>
                </c:pt>
                <c:pt idx="5">
                  <c:v>0.19915477696140793</c:v>
                </c:pt>
                <c:pt idx="6">
                  <c:v>0.19877792121218596</c:v>
                </c:pt>
                <c:pt idx="7">
                  <c:v>0.19833034409750577</c:v>
                </c:pt>
                <c:pt idx="8">
                  <c:v>0.19781168391178711</c:v>
                </c:pt>
                <c:pt idx="9">
                  <c:v>0.19722172401327526</c:v>
                </c:pt>
                <c:pt idx="10">
                  <c:v>0.19656040112042994</c:v>
                </c:pt>
                <c:pt idx="11">
                  <c:v>0.19582781353657996</c:v>
                </c:pt>
                <c:pt idx="12">
                  <c:v>0.19502422926813287</c:v>
                </c:pt>
                <c:pt idx="13">
                  <c:v>0.1941500940009141</c:v>
                </c:pt>
                <c:pt idx="14">
                  <c:v>0.19320603889853455</c:v>
                </c:pt>
                <c:pt idx="15">
                  <c:v>0.19219288818599545</c:v>
                </c:pt>
                <c:pt idx="16">
                  <c:v>0.19111166648098957</c:v>
                </c:pt>
                <c:pt idx="17">
                  <c:v>0.18996360583441235</c:v>
                </c:pt>
                <c:pt idx="18">
                  <c:v>0.18875015244040627</c:v>
                </c:pt>
                <c:pt idx="19">
                  <c:v>0.18747297297467372</c:v>
                </c:pt>
                <c:pt idx="20">
                  <c:v>0.18613396051769668</c:v>
                </c:pt>
                <c:pt idx="21">
                  <c:v>0.18473524001675579</c:v>
                </c:pt>
                <c:pt idx="22">
                  <c:v>0.18327917323710088</c:v>
                </c:pt>
                <c:pt idx="23">
                  <c:v>0.1817683631481182</c:v>
                </c:pt>
                <c:pt idx="24">
                  <c:v>0.18020565768475758</c:v>
                </c:pt>
                <c:pt idx="25">
                  <c:v>0.17859415281762717</c:v>
                </c:pt>
                <c:pt idx="26">
                  <c:v>0.17693719485696335</c:v>
                </c:pt>
                <c:pt idx="27">
                  <c:v>0.17523838190599064</c:v>
                </c:pt>
                <c:pt idx="28">
                  <c:v>0.17350156436796471</c:v>
                </c:pt>
                <c:pt idx="29">
                  <c:v>0.17173084439842939</c:v>
                </c:pt>
                <c:pt idx="30">
                  <c:v>0.16993057417996182</c:v>
                </c:pt>
                <c:pt idx="31">
                  <c:v>0.1681053528811059</c:v>
                </c:pt>
                <c:pt idx="32">
                  <c:v>0.16626002214452909</c:v>
                </c:pt>
                <c:pt idx="33">
                  <c:v>0.16439965993213357</c:v>
                </c:pt>
                <c:pt idx="34">
                  <c:v>0.16252957253739883</c:v>
                </c:pt>
                <c:pt idx="35">
                  <c:v>0.1606552845584521</c:v>
                </c:pt>
                <c:pt idx="36">
                  <c:v>0.1587825266101309</c:v>
                </c:pt>
                <c:pt idx="37">
                  <c:v>0.15691722054085724</c:v>
                </c:pt>
                <c:pt idx="38">
                  <c:v>0.15506546191185383</c:v>
                </c:pt>
                <c:pt idx="39">
                  <c:v>0.15323349949377149</c:v>
                </c:pt>
                <c:pt idx="40">
                  <c:v>0.15142771154102494</c:v>
                </c:pt>
                <c:pt idx="41">
                  <c:v>0.14965457861908146</c:v>
                </c:pt>
                <c:pt idx="42">
                  <c:v>0.14792065278677483</c:v>
                </c:pt>
                <c:pt idx="43">
                  <c:v>0.14623252297658124</c:v>
                </c:pt>
                <c:pt idx="44">
                  <c:v>0.14459677647271443</c:v>
                </c:pt>
                <c:pt idx="45">
                  <c:v>0.14301995646159757</c:v>
                </c:pt>
                <c:pt idx="46">
                  <c:v>0.1415085157229142</c:v>
                </c:pt>
                <c:pt idx="47">
                  <c:v>0.14006876664245885</c:v>
                </c:pt>
                <c:pt idx="48">
                  <c:v>0.13870682785974256</c:v>
                </c:pt>
                <c:pt idx="49">
                  <c:v>0.13742856801180856</c:v>
                </c:pt>
                <c:pt idx="50">
                  <c:v>0.13623954719654149</c:v>
                </c:pt>
                <c:pt idx="51">
                  <c:v>0.13514495694867815</c:v>
                </c:pt>
                <c:pt idx="52">
                  <c:v>0.13414955969292849</c:v>
                </c:pt>
                <c:pt idx="53">
                  <c:v>0.1332576288025269</c:v>
                </c:pt>
                <c:pt idx="54">
                  <c:v>0.13247289053832151</c:v>
                </c:pt>
                <c:pt idx="55">
                  <c:v>0.13179846926249481</c:v>
                </c:pt>
                <c:pt idx="56">
                  <c:v>0.13123683740130379</c:v>
                </c:pt>
                <c:pt idx="57">
                  <c:v>0.13078977166267883</c:v>
                </c:pt>
                <c:pt idx="58">
                  <c:v>0.13045831698848506</c:v>
                </c:pt>
                <c:pt idx="59">
                  <c:v>0.13024275963167883</c:v>
                </c:pt>
                <c:pt idx="60">
                  <c:v>0.13014261059270349</c:v>
                </c:pt>
                <c:pt idx="61">
                  <c:v>0.13015660042845609</c:v>
                </c:pt>
                <c:pt idx="62">
                  <c:v>0.1302826861664215</c:v>
                </c:pt>
                <c:pt idx="63">
                  <c:v>0.13051807072570729</c:v>
                </c:pt>
                <c:pt idx="64">
                  <c:v>0.13085923487901305</c:v>
                </c:pt>
                <c:pt idx="65">
                  <c:v>0.13130198140131821</c:v>
                </c:pt>
                <c:pt idx="66">
                  <c:v>0.13184149066038783</c:v>
                </c:pt>
                <c:pt idx="67">
                  <c:v>0.13247238652994259</c:v>
                </c:pt>
                <c:pt idx="68">
                  <c:v>0.1331888111667629</c:v>
                </c:pt>
                <c:pt idx="69">
                  <c:v>0.13398450690456939</c:v>
                </c:pt>
                <c:pt idx="70">
                  <c:v>0.13485290329401886</c:v>
                </c:pt>
                <c:pt idx="71">
                  <c:v>0.13578720716968054</c:v>
                </c:pt>
                <c:pt idx="72">
                  <c:v>0.1367804935575587</c:v>
                </c:pt>
                <c:pt idx="73">
                  <c:v>0.13782579525238753</c:v>
                </c:pt>
                <c:pt idx="74">
                  <c:v>0.13891618899015354</c:v>
                </c:pt>
                <c:pt idx="75">
                  <c:v>0.14004487631168117</c:v>
                </c:pt>
                <c:pt idx="76">
                  <c:v>0.14120525744790538</c:v>
                </c:pt>
                <c:pt idx="77">
                  <c:v>0.14239099684402876</c:v>
                </c:pt>
                <c:pt idx="78">
                  <c:v>0.14359607926360246</c:v>
                </c:pt>
                <c:pt idx="79">
                  <c:v>0.14481485575901931</c:v>
                </c:pt>
                <c:pt idx="80">
                  <c:v>0.14604207914612205</c:v>
                </c:pt>
                <c:pt idx="81">
                  <c:v>0.1472729289623568</c:v>
                </c:pt>
                <c:pt idx="82">
                  <c:v>0.14850302620636474</c:v>
                </c:pt>
                <c:pt idx="83">
                  <c:v>0.14972843844034828</c:v>
                </c:pt>
                <c:pt idx="84">
                  <c:v>0.15094567607580375</c:v>
                </c:pt>
                <c:pt idx="85">
                  <c:v>0.15215168085191305</c:v>
                </c:pt>
                <c:pt idx="86">
                  <c:v>0.15334380765070907</c:v>
                </c:pt>
                <c:pt idx="87">
                  <c:v>0.15451980087353245</c:v>
                </c:pt>
                <c:pt idx="88">
                  <c:v>0.1556777666314495</c:v>
                </c:pt>
                <c:pt idx="89">
                  <c:v>0.15681614198258886</c:v>
                </c:pt>
                <c:pt idx="90">
                  <c:v>0.15793366238793471</c:v>
                </c:pt>
                <c:pt idx="91">
                  <c:v>0.15902932846141446</c:v>
                </c:pt>
                <c:pt idx="92">
                  <c:v>0.16010237296824431</c:v>
                </c:pt>
                <c:pt idx="93">
                  <c:v>0.16115222888575917</c:v>
                </c:pt>
                <c:pt idx="94">
                  <c:v>0.16217849919139093</c:v>
                </c:pt>
                <c:pt idx="95">
                  <c:v>0.1631809288904586</c:v>
                </c:pt>
                <c:pt idx="96">
                  <c:v>0.16415937964847074</c:v>
                </c:pt>
                <c:pt idx="97">
                  <c:v>0.16511380725399863</c:v>
                </c:pt>
                <c:pt idx="98">
                  <c:v>0.16604424201302853</c:v>
                </c:pt>
                <c:pt idx="99">
                  <c:v>0.16695077206684661</c:v>
                </c:pt>
                <c:pt idx="100">
                  <c:v>0.16783352953467223</c:v>
                </c:pt>
                <c:pt idx="101">
                  <c:v>0.1686926793100367</c:v>
                </c:pt>
                <c:pt idx="102">
                  <c:v>0.16952841028601551</c:v>
                </c:pt>
                <c:pt idx="103">
                  <c:v>0.17034092874778184</c:v>
                </c:pt>
                <c:pt idx="104">
                  <c:v>0.17113045365001694</c:v>
                </c:pt>
                <c:pt idx="105">
                  <c:v>0.17189721348940284</c:v>
                </c:pt>
                <c:pt idx="106">
                  <c:v>0.17264144448664046</c:v>
                </c:pt>
                <c:pt idx="107">
                  <c:v>0.17336338980578769</c:v>
                </c:pt>
                <c:pt idx="108">
                  <c:v>0.17406329955906066</c:v>
                </c:pt>
                <c:pt idx="109">
                  <c:v>0.1747414313704089</c:v>
                </c:pt>
                <c:pt idx="110">
                  <c:v>0.17539805129936595</c:v>
                </c:pt>
                <c:pt idx="111">
                  <c:v>0.17603343495615473</c:v>
                </c:pt>
                <c:pt idx="112">
                  <c:v>0.17664786866854193</c:v>
                </c:pt>
                <c:pt idx="113">
                  <c:v>0.1772416505893176</c:v>
                </c:pt>
                <c:pt idx="114">
                  <c:v>0.17781509165975984</c:v>
                </c:pt>
                <c:pt idx="115">
                  <c:v>0.17836851636845466</c:v>
                </c:pt>
                <c:pt idx="116">
                  <c:v>0.17890226326600567</c:v>
                </c:pt>
                <c:pt idx="117">
                  <c:v>0.17941668521435272</c:v>
                </c:pt>
                <c:pt idx="118">
                  <c:v>0.17991214936456967</c:v>
                </c:pt>
                <c:pt idx="119">
                  <c:v>0.18038903686926958</c:v>
                </c:pt>
                <c:pt idx="120">
                  <c:v>0.18084774234527545</c:v>
                </c:pt>
                <c:pt idx="121">
                  <c:v>0.18128867310926289</c:v>
                </c:pt>
                <c:pt idx="122">
                  <c:v>0.18171224821395698</c:v>
                </c:pt>
                <c:pt idx="123">
                  <c:v>0.18211889731543462</c:v>
                </c:pt>
                <c:pt idx="124">
                  <c:v>0.18250905940348369</c:v>
                </c:pt>
                <c:pt idx="125">
                  <c:v>0.18288318142705373</c:v>
                </c:pt>
                <c:pt idx="126">
                  <c:v>0.18324171684589419</c:v>
                </c:pt>
                <c:pt idx="127">
                  <c:v>0.18358512413776207</c:v>
                </c:pt>
                <c:pt idx="128">
                  <c:v>0.18391386528827644</c:v>
                </c:pt>
                <c:pt idx="129">
                  <c:v>0.18422840428782566</c:v>
                </c:pt>
                <c:pt idx="130">
                  <c:v>0.18452920565703176</c:v>
                </c:pt>
                <c:pt idx="131">
                  <c:v>0.1848167330192747</c:v>
                </c:pt>
                <c:pt idx="132">
                  <c:v>0.18509144773579317</c:v>
                </c:pt>
                <c:pt idx="133">
                  <c:v>0.18535380761596884</c:v>
                </c:pt>
                <c:pt idx="134">
                  <c:v>0.18560426571265976</c:v>
                </c:pt>
                <c:pt idx="135">
                  <c:v>0.18584326920988711</c:v>
                </c:pt>
                <c:pt idx="136">
                  <c:v>0.18607125840784683</c:v>
                </c:pt>
                <c:pt idx="137">
                  <c:v>0.18628866580812525</c:v>
                </c:pt>
                <c:pt idx="138">
                  <c:v>0.18649591530015483</c:v>
                </c:pt>
                <c:pt idx="139">
                  <c:v>0.18669342144834622</c:v>
                </c:pt>
                <c:pt idx="140">
                  <c:v>0.18688158887797723</c:v>
                </c:pt>
                <c:pt idx="141">
                  <c:v>0.18706081175678455</c:v>
                </c:pt>
                <c:pt idx="142">
                  <c:v>0.18723147336829427</c:v>
                </c:pt>
                <c:pt idx="143">
                  <c:v>0.18739394577220569</c:v>
                </c:pt>
                <c:pt idx="144">
                  <c:v>0.18754858954659992</c:v>
                </c:pt>
                <c:pt idx="145">
                  <c:v>0.18769575360637081</c:v>
                </c:pt>
                <c:pt idx="146">
                  <c:v>0.18783577509202762</c:v>
                </c:pt>
                <c:pt idx="147">
                  <c:v>0.18796897932290813</c:v>
                </c:pt>
                <c:pt idx="148">
                  <c:v>0.18809567980882841</c:v>
                </c:pt>
                <c:pt idx="149">
                  <c:v>0.18821617831426818</c:v>
                </c:pt>
                <c:pt idx="150">
                  <c:v>0.18833076496933884</c:v>
                </c:pt>
                <c:pt idx="151">
                  <c:v>0.18843971842199769</c:v>
                </c:pt>
                <c:pt idx="152">
                  <c:v>0.18854330602621017</c:v>
                </c:pt>
                <c:pt idx="153">
                  <c:v>0.18864178406106669</c:v>
                </c:pt>
                <c:pt idx="154">
                  <c:v>0.18873539797615757</c:v>
                </c:pt>
                <c:pt idx="155">
                  <c:v>0.18882438265884507</c:v>
                </c:pt>
                <c:pt idx="156">
                  <c:v>0.18890896271940735</c:v>
                </c:pt>
                <c:pt idx="157">
                  <c:v>0.18898935279036333</c:v>
                </c:pt>
                <c:pt idx="158">
                  <c:v>0.18906575783661958</c:v>
                </c:pt>
                <c:pt idx="159">
                  <c:v>0.18913837347341234</c:v>
                </c:pt>
                <c:pt idx="160">
                  <c:v>0.18920738628932088</c:v>
                </c:pt>
                <c:pt idx="161">
                  <c:v>0.1892729741719397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2-3241-8372-4798774D6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404527"/>
        <c:axId val="1"/>
      </c:lineChart>
      <c:catAx>
        <c:axId val="212840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128404527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Relative Biodiversity Index 3</a:t>
            </a:r>
          </a:p>
        </c:rich>
      </c:tx>
      <c:layout>
        <c:manualLayout>
          <c:xMode val="edge"/>
          <c:yMode val="edge"/>
          <c:x val="0.29639929287040784"/>
          <c:y val="4.060913705583756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188382136727051"/>
          <c:y val="0.20812182741116753"/>
          <c:w val="0.84487648902312507"/>
          <c:h val="0.6192893401015228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'A.ForestLogistGrowthModel.xls'!$O$21:$O$182</c:f>
              <c:numCache>
                <c:formatCode>0.0000</c:formatCode>
                <c:ptCount val="162"/>
                <c:pt idx="0">
                  <c:v>0</c:v>
                </c:pt>
                <c:pt idx="1">
                  <c:v>3.3168951221473901E-5</c:v>
                </c:pt>
                <c:pt idx="2">
                  <c:v>1.333659917875485E-4</c:v>
                </c:pt>
                <c:pt idx="3">
                  <c:v>3.0155350536991148E-4</c:v>
                </c:pt>
                <c:pt idx="4">
                  <c:v>5.3859021965647631E-4</c:v>
                </c:pt>
                <c:pt idx="5">
                  <c:v>8.4522303859206897E-4</c:v>
                </c:pt>
                <c:pt idx="6">
                  <c:v>1.2220787878140628E-3</c:v>
                </c:pt>
                <c:pt idx="7">
                  <c:v>1.6696559024942381E-3</c:v>
                </c:pt>
                <c:pt idx="8">
                  <c:v>2.1883160882129049E-3</c:v>
                </c:pt>
                <c:pt idx="9">
                  <c:v>2.7782759867247542E-3</c:v>
                </c:pt>
                <c:pt idx="10">
                  <c:v>3.4395988795700829E-3</c:v>
                </c:pt>
                <c:pt idx="11">
                  <c:v>4.1721864634200355E-3</c:v>
                </c:pt>
                <c:pt idx="12">
                  <c:v>4.9757707318671468E-3</c:v>
                </c:pt>
                <c:pt idx="13">
                  <c:v>5.8499059990859033E-3</c:v>
                </c:pt>
                <c:pt idx="14">
                  <c:v>6.7939611014654622E-3</c:v>
                </c:pt>
                <c:pt idx="15">
                  <c:v>7.8071118140045533E-3</c:v>
                </c:pt>
                <c:pt idx="16">
                  <c:v>8.8883335190104388E-3</c:v>
                </c:pt>
                <c:pt idx="17">
                  <c:v>1.0036394165587659E-2</c:v>
                </c:pt>
                <c:pt idx="18">
                  <c:v>1.1249847559593729E-2</c:v>
                </c:pt>
                <c:pt idx="19">
                  <c:v>1.2527027025326288E-2</c:v>
                </c:pt>
                <c:pt idx="20">
                  <c:v>1.386603948230334E-2</c:v>
                </c:pt>
                <c:pt idx="21">
                  <c:v>1.5264759983244237E-2</c:v>
                </c:pt>
                <c:pt idx="22">
                  <c:v>1.6720826762899123E-2</c:v>
                </c:pt>
                <c:pt idx="23">
                  <c:v>1.8231636851881807E-2</c:v>
                </c:pt>
                <c:pt idx="24">
                  <c:v>1.9794342315242443E-2</c:v>
                </c:pt>
                <c:pt idx="25">
                  <c:v>2.1405847182372841E-2</c:v>
                </c:pt>
                <c:pt idx="26">
                  <c:v>2.3062805143036647E-2</c:v>
                </c:pt>
                <c:pt idx="27">
                  <c:v>2.4761618094009365E-2</c:v>
                </c:pt>
                <c:pt idx="28">
                  <c:v>2.6498435632035289E-2</c:v>
                </c:pt>
                <c:pt idx="29">
                  <c:v>2.8269155601570617E-2</c:v>
                </c:pt>
                <c:pt idx="30">
                  <c:v>3.0069425820038201E-2</c:v>
                </c:pt>
                <c:pt idx="31">
                  <c:v>3.1894647118894115E-2</c:v>
                </c:pt>
                <c:pt idx="32">
                  <c:v>3.3739977855470914E-2</c:v>
                </c:pt>
                <c:pt idx="33">
                  <c:v>3.5600340067866436E-2</c:v>
                </c:pt>
                <c:pt idx="34">
                  <c:v>3.7470427462601187E-2</c:v>
                </c:pt>
                <c:pt idx="35">
                  <c:v>3.9344715441547919E-2</c:v>
                </c:pt>
                <c:pt idx="36">
                  <c:v>4.1217473389869121E-2</c:v>
                </c:pt>
                <c:pt idx="37">
                  <c:v>4.3082779459142767E-2</c:v>
                </c:pt>
                <c:pt idx="38">
                  <c:v>4.4934538088146181E-2</c:v>
                </c:pt>
                <c:pt idx="39">
                  <c:v>4.6766500506228527E-2</c:v>
                </c:pt>
                <c:pt idx="40">
                  <c:v>4.8572288458975078E-2</c:v>
                </c:pt>
                <c:pt idx="41">
                  <c:v>5.0345421380918534E-2</c:v>
                </c:pt>
                <c:pt idx="42">
                  <c:v>5.2079347213225186E-2</c:v>
                </c:pt>
                <c:pt idx="43">
                  <c:v>5.3767477023418775E-2</c:v>
                </c:pt>
                <c:pt idx="44">
                  <c:v>5.5403223527285578E-2</c:v>
                </c:pt>
                <c:pt idx="45">
                  <c:v>5.6980043538402428E-2</c:v>
                </c:pt>
                <c:pt idx="46">
                  <c:v>5.8491484277085816E-2</c:v>
                </c:pt>
                <c:pt idx="47">
                  <c:v>5.9931233357541164E-2</c:v>
                </c:pt>
                <c:pt idx="48">
                  <c:v>6.1293172140257451E-2</c:v>
                </c:pt>
                <c:pt idx="49">
                  <c:v>6.257143198819147E-2</c:v>
                </c:pt>
                <c:pt idx="50">
                  <c:v>6.3760452803458503E-2</c:v>
                </c:pt>
                <c:pt idx="51">
                  <c:v>6.4855043051321865E-2</c:v>
                </c:pt>
                <c:pt idx="52">
                  <c:v>6.5850440307071531E-2</c:v>
                </c:pt>
                <c:pt idx="53">
                  <c:v>6.6742371197473102E-2</c:v>
                </c:pt>
                <c:pt idx="54">
                  <c:v>6.7527109461678503E-2</c:v>
                </c:pt>
                <c:pt idx="55">
                  <c:v>6.820153073750522E-2</c:v>
                </c:pt>
                <c:pt idx="56">
                  <c:v>6.876316259869622E-2</c:v>
                </c:pt>
                <c:pt idx="57">
                  <c:v>6.9210228337321184E-2</c:v>
                </c:pt>
                <c:pt idx="58">
                  <c:v>6.9541683011514963E-2</c:v>
                </c:pt>
                <c:pt idx="59">
                  <c:v>6.9757240368321191E-2</c:v>
                </c:pt>
                <c:pt idx="60">
                  <c:v>6.9857389407296508E-2</c:v>
                </c:pt>
                <c:pt idx="61">
                  <c:v>6.984339957154391E-2</c:v>
                </c:pt>
                <c:pt idx="62">
                  <c:v>6.9717313833578515E-2</c:v>
                </c:pt>
                <c:pt idx="63">
                  <c:v>6.9481929274292711E-2</c:v>
                </c:pt>
                <c:pt idx="64">
                  <c:v>6.9140765120986949E-2</c:v>
                </c:pt>
                <c:pt idx="65">
                  <c:v>6.8698018598681784E-2</c:v>
                </c:pt>
                <c:pt idx="66">
                  <c:v>6.8158509339612164E-2</c:v>
                </c:pt>
                <c:pt idx="67">
                  <c:v>6.7527613470057424E-2</c:v>
                </c:pt>
                <c:pt idx="68">
                  <c:v>6.6811188833237112E-2</c:v>
                </c:pt>
                <c:pt idx="69">
                  <c:v>6.6015493095430602E-2</c:v>
                </c:pt>
                <c:pt idx="70">
                  <c:v>6.5147096705981136E-2</c:v>
                </c:pt>
                <c:pt idx="71">
                  <c:v>6.4212792830319471E-2</c:v>
                </c:pt>
                <c:pt idx="72">
                  <c:v>6.3219506442441328E-2</c:v>
                </c:pt>
                <c:pt idx="73">
                  <c:v>6.2174204747612483E-2</c:v>
                </c:pt>
                <c:pt idx="74">
                  <c:v>6.108381100984648E-2</c:v>
                </c:pt>
                <c:pt idx="75">
                  <c:v>5.9955123688318838E-2</c:v>
                </c:pt>
                <c:pt idx="76">
                  <c:v>5.8794742552094631E-2</c:v>
                </c:pt>
                <c:pt idx="77">
                  <c:v>5.7609003155971263E-2</c:v>
                </c:pt>
                <c:pt idx="78">
                  <c:v>5.640392073639755E-2</c:v>
                </c:pt>
                <c:pt idx="79">
                  <c:v>5.5185144240980692E-2</c:v>
                </c:pt>
                <c:pt idx="80">
                  <c:v>5.3957920853877961E-2</c:v>
                </c:pt>
                <c:pt idx="81">
                  <c:v>5.2727071037643208E-2</c:v>
                </c:pt>
                <c:pt idx="82">
                  <c:v>5.149697379363527E-2</c:v>
                </c:pt>
                <c:pt idx="83">
                  <c:v>5.0271561559651734E-2</c:v>
                </c:pt>
                <c:pt idx="84">
                  <c:v>4.9054323924196265E-2</c:v>
                </c:pt>
                <c:pt idx="85">
                  <c:v>4.784831914808696E-2</c:v>
                </c:pt>
                <c:pt idx="86">
                  <c:v>4.6656192349290949E-2</c:v>
                </c:pt>
                <c:pt idx="87">
                  <c:v>4.5480199126467551E-2</c:v>
                </c:pt>
                <c:pt idx="88">
                  <c:v>4.4322233368550526E-2</c:v>
                </c:pt>
                <c:pt idx="89">
                  <c:v>4.3183858017411141E-2</c:v>
                </c:pt>
                <c:pt idx="90">
                  <c:v>4.206633761206531E-2</c:v>
                </c:pt>
                <c:pt idx="91">
                  <c:v>4.0970671538585558E-2</c:v>
                </c:pt>
                <c:pt idx="92">
                  <c:v>3.98976270317557E-2</c:v>
                </c:pt>
                <c:pt idx="93">
                  <c:v>3.8847771114240849E-2</c:v>
                </c:pt>
                <c:pt idx="94">
                  <c:v>3.782150080860909E-2</c:v>
                </c:pt>
                <c:pt idx="95">
                  <c:v>3.6819071109541412E-2</c:v>
                </c:pt>
                <c:pt idx="96">
                  <c:v>3.5840620351529261E-2</c:v>
                </c:pt>
                <c:pt idx="97">
                  <c:v>3.4886192746001375E-2</c:v>
                </c:pt>
                <c:pt idx="98">
                  <c:v>3.395575798697148E-2</c:v>
                </c:pt>
                <c:pt idx="99">
                  <c:v>3.3049227933153416E-2</c:v>
                </c:pt>
                <c:pt idx="100">
                  <c:v>3.2166470465327793E-2</c:v>
                </c:pt>
                <c:pt idx="101">
                  <c:v>3.1307320689963315E-2</c:v>
                </c:pt>
                <c:pt idx="102">
                  <c:v>3.0471589713984518E-2</c:v>
                </c:pt>
                <c:pt idx="103">
                  <c:v>2.9659071252218162E-2</c:v>
                </c:pt>
                <c:pt idx="104">
                  <c:v>2.8869546349983066E-2</c:v>
                </c:pt>
                <c:pt idx="105">
                  <c:v>2.8102786510597166E-2</c:v>
                </c:pt>
                <c:pt idx="106">
                  <c:v>2.7358555513359552E-2</c:v>
                </c:pt>
                <c:pt idx="107">
                  <c:v>2.6636610194212332E-2</c:v>
                </c:pt>
                <c:pt idx="108">
                  <c:v>2.5936700440939344E-2</c:v>
                </c:pt>
                <c:pt idx="109">
                  <c:v>2.5258568629591107E-2</c:v>
                </c:pt>
                <c:pt idx="110">
                  <c:v>2.460194870063406E-2</c:v>
                </c:pt>
                <c:pt idx="111">
                  <c:v>2.3966565043845291E-2</c:v>
                </c:pt>
                <c:pt idx="112">
                  <c:v>2.3352131331458081E-2</c:v>
                </c:pt>
                <c:pt idx="113">
                  <c:v>2.2758349410682423E-2</c:v>
                </c:pt>
                <c:pt idx="114">
                  <c:v>2.2184908340240162E-2</c:v>
                </c:pt>
                <c:pt idx="115">
                  <c:v>2.1631483631545347E-2</c:v>
                </c:pt>
                <c:pt idx="116">
                  <c:v>2.1097736733994357E-2</c:v>
                </c:pt>
                <c:pt idx="117">
                  <c:v>2.0583314785647278E-2</c:v>
                </c:pt>
                <c:pt idx="118">
                  <c:v>2.0087850635430352E-2</c:v>
                </c:pt>
                <c:pt idx="119">
                  <c:v>1.9610963130730432E-2</c:v>
                </c:pt>
                <c:pt idx="120">
                  <c:v>1.9152257654724572E-2</c:v>
                </c:pt>
                <c:pt idx="121">
                  <c:v>1.8711326890737113E-2</c:v>
                </c:pt>
                <c:pt idx="122">
                  <c:v>1.8287751786043027E-2</c:v>
                </c:pt>
                <c:pt idx="123">
                  <c:v>1.7881102684565397E-2</c:v>
                </c:pt>
                <c:pt idx="124">
                  <c:v>1.7490940596516326E-2</c:v>
                </c:pt>
                <c:pt idx="125">
                  <c:v>1.7116818572946269E-2</c:v>
                </c:pt>
                <c:pt idx="126">
                  <c:v>1.6758283154105814E-2</c:v>
                </c:pt>
                <c:pt idx="127">
                  <c:v>1.6414875862237954E-2</c:v>
                </c:pt>
                <c:pt idx="128">
                  <c:v>1.6086134711723578E-2</c:v>
                </c:pt>
                <c:pt idx="129">
                  <c:v>1.5771595712174347E-2</c:v>
                </c:pt>
                <c:pt idx="130">
                  <c:v>1.5470794342968254E-2</c:v>
                </c:pt>
                <c:pt idx="131">
                  <c:v>1.5183266980725297E-2</c:v>
                </c:pt>
                <c:pt idx="132">
                  <c:v>1.4908552264206842E-2</c:v>
                </c:pt>
                <c:pt idx="133">
                  <c:v>1.4646192384031177E-2</c:v>
                </c:pt>
                <c:pt idx="134">
                  <c:v>1.4395734287340246E-2</c:v>
                </c:pt>
                <c:pt idx="135">
                  <c:v>1.4156730790112905E-2</c:v>
                </c:pt>
                <c:pt idx="136">
                  <c:v>1.3928741592153182E-2</c:v>
                </c:pt>
                <c:pt idx="137">
                  <c:v>1.3711334191874758E-2</c:v>
                </c:pt>
                <c:pt idx="138">
                  <c:v>1.3504084699845188E-2</c:v>
                </c:pt>
                <c:pt idx="139">
                  <c:v>1.3306578551653781E-2</c:v>
                </c:pt>
                <c:pt idx="140">
                  <c:v>1.3118411122022767E-2</c:v>
                </c:pt>
                <c:pt idx="141">
                  <c:v>1.2939188243215473E-2</c:v>
                </c:pt>
                <c:pt idx="142">
                  <c:v>1.2768526631705758E-2</c:v>
                </c:pt>
                <c:pt idx="143">
                  <c:v>1.2606054227794329E-2</c:v>
                </c:pt>
                <c:pt idx="144">
                  <c:v>1.2451410453400081E-2</c:v>
                </c:pt>
                <c:pt idx="145">
                  <c:v>1.2304246393629193E-2</c:v>
                </c:pt>
                <c:pt idx="146">
                  <c:v>1.21642249079724E-2</c:v>
                </c:pt>
                <c:pt idx="147">
                  <c:v>1.2031020677091898E-2</c:v>
                </c:pt>
                <c:pt idx="148">
                  <c:v>1.1904320191171602E-2</c:v>
                </c:pt>
                <c:pt idx="149">
                  <c:v>1.1783821685731822E-2</c:v>
                </c:pt>
                <c:pt idx="150">
                  <c:v>1.1669235030661175E-2</c:v>
                </c:pt>
                <c:pt idx="151">
                  <c:v>1.1560281578002308E-2</c:v>
                </c:pt>
                <c:pt idx="152">
                  <c:v>1.1456693973789834E-2</c:v>
                </c:pt>
                <c:pt idx="153">
                  <c:v>1.1358215938933337E-2</c:v>
                </c:pt>
                <c:pt idx="154">
                  <c:v>1.126460202384243E-2</c:v>
                </c:pt>
                <c:pt idx="155">
                  <c:v>1.1175617341154931E-2</c:v>
                </c:pt>
                <c:pt idx="156">
                  <c:v>1.1091037280592665E-2</c:v>
                </c:pt>
                <c:pt idx="157">
                  <c:v>1.1010647209636671E-2</c:v>
                </c:pt>
                <c:pt idx="158">
                  <c:v>1.0934242163380438E-2</c:v>
                </c:pt>
                <c:pt idx="159">
                  <c:v>1.0861626526587688E-2</c:v>
                </c:pt>
                <c:pt idx="160">
                  <c:v>1.0792613710679123E-2</c:v>
                </c:pt>
                <c:pt idx="161">
                  <c:v>1.0727025828060311E-2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6-D348-B5A4-D3143051B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433791"/>
        <c:axId val="1"/>
      </c:lineChart>
      <c:catAx>
        <c:axId val="212843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128433791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1492736179903769"/>
          <c:y val="3.7915887431423684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D4"/>
              </a:solidFill>
              <a:latin typeface="Helv"/>
              <a:ea typeface="Helv"/>
              <a:cs typeface="Helv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77383079838813"/>
          <c:y val="0.18957943715711842"/>
          <c:w val="0.83980629813076713"/>
          <c:h val="0.64930957226313057"/>
        </c:manualLayout>
      </c:layout>
      <c:lineChart>
        <c:grouping val="standard"/>
        <c:varyColors val="0"/>
        <c:ser>
          <c:idx val="0"/>
          <c:order val="0"/>
          <c:tx>
            <c:strRef>
              <c:f>'A.ForestLogistGrowthModel.xls'!$C$673</c:f>
              <c:strCache>
                <c:ptCount val="1"/>
                <c:pt idx="0">
                  <c:v>Prey/Predator Stock Ratio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'A.ForestLogistGrowthModel.xls'!$B$674:$B$834</c:f>
              <c:numCache>
                <c:formatCode>General</c:formatCode>
                <c:ptCount val="16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</c:numCache>
            </c:numRef>
          </c:cat>
          <c:val>
            <c:numRef>
              <c:f>'A.ForestLogistGrowthModel.xls'!$C$674:$C$834</c:f>
              <c:numCache>
                <c:formatCode>0.00</c:formatCode>
                <c:ptCount val="161"/>
                <c:pt idx="0">
                  <c:v>20</c:v>
                </c:pt>
                <c:pt idx="1">
                  <c:v>20.00331744530305</c:v>
                </c:pt>
                <c:pt idx="2">
                  <c:v>20.013345498356873</c:v>
                </c:pt>
                <c:pt idx="3">
                  <c:v>20.030200886452864</c:v>
                </c:pt>
                <c:pt idx="4">
                  <c:v>20.054004453317521</c:v>
                </c:pt>
                <c:pt idx="5">
                  <c:v>20.084881020830935</c:v>
                </c:pt>
                <c:pt idx="6">
                  <c:v>20.122959207980603</c:v>
                </c:pt>
                <c:pt idx="7">
                  <c:v>20.16837120008962</c:v>
                </c:pt>
                <c:pt idx="8">
                  <c:v>20.2212524604147</c:v>
                </c:pt>
                <c:pt idx="9">
                  <c:v>20.281741375157814</c:v>
                </c:pt>
                <c:pt idx="10">
                  <c:v>20.349978821773227</c:v>
                </c:pt>
                <c:pt idx="11">
                  <c:v>20.426107649171161</c:v>
                </c:pt>
                <c:pt idx="12">
                  <c:v>20.510272057019758</c:v>
                </c:pt>
                <c:pt idx="13">
                  <c:v>20.602616859825815</c:v>
                </c:pt>
                <c:pt idx="14">
                  <c:v>20.703286619838359</c:v>
                </c:pt>
                <c:pt idx="15">
                  <c:v>20.812424631076794</c:v>
                </c:pt>
                <c:pt idx="16">
                  <c:v>20.930171734952097</c:v>
                </c:pt>
                <c:pt idx="17">
                  <c:v>21.056664946056685</c:v>
                </c:pt>
                <c:pt idx="18">
                  <c:v>21.192035864781154</c:v>
                </c:pt>
                <c:pt idx="19">
                  <c:v>21.336408851532813</c:v>
                </c:pt>
                <c:pt idx="20">
                  <c:v>21.489898935555612</c:v>
                </c:pt>
                <c:pt idx="21">
                  <c:v>21.652609429782828</c:v>
                </c:pt>
                <c:pt idx="22">
                  <c:v>21.824629221921256</c:v>
                </c:pt>
                <c:pt idx="23">
                  <c:v>22.006029711234767</c:v>
                </c:pt>
                <c:pt idx="24">
                  <c:v>22.196861360465121</c:v>
                </c:pt>
                <c:pt idx="25">
                  <c:v>22.397149833257039</c:v>
                </c:pt>
                <c:pt idx="26">
                  <c:v>22.606891689639443</c:v>
                </c:pt>
                <c:pt idx="27">
                  <c:v>22.826049615921825</c:v>
                </c:pt>
                <c:pt idx="28">
                  <c:v>23.054547171210167</c:v>
                </c:pt>
                <c:pt idx="29">
                  <c:v>23.29226304110913</c:v>
                </c:pt>
                <c:pt idx="30">
                  <c:v>23.53902480058635</c:v>
                </c:pt>
                <c:pt idx="31">
                  <c:v>23.794602202994913</c:v>
                </c:pt>
                <c:pt idx="32">
                  <c:v>24.058700031465275</c:v>
                </c:pt>
                <c:pt idx="33">
                  <c:v>24.330950572837285</c:v>
                </c:pt>
                <c:pt idx="34">
                  <c:v>24.61090580349358</c:v>
                </c:pt>
                <c:pt idx="35">
                  <c:v>24.898029411193491</c:v>
                </c:pt>
                <c:pt idx="36">
                  <c:v>25.191688817381408</c:v>
                </c:pt>
                <c:pt idx="37">
                  <c:v>25.491147410162682</c:v>
                </c:pt>
                <c:pt idx="38">
                  <c:v>25.79555724842054</c:v>
                </c:pt>
                <c:pt idx="39">
                  <c:v>26.103952550940658</c:v>
                </c:pt>
                <c:pt idx="40">
                  <c:v>26.415244338658031</c:v>
                </c:pt>
                <c:pt idx="41">
                  <c:v>26.728216650031623</c:v>
                </c:pt>
                <c:pt idx="42">
                  <c:v>27.041524794823165</c:v>
                </c:pt>
                <c:pt idx="43">
                  <c:v>27.353696144875993</c:v>
                </c:pt>
                <c:pt idx="44">
                  <c:v>27.663133975568286</c:v>
                </c:pt>
                <c:pt idx="45">
                  <c:v>27.968124861470251</c:v>
                </c:pt>
                <c:pt idx="46">
                  <c:v>28.266850087187283</c:v>
                </c:pt>
                <c:pt idx="47">
                  <c:v>28.557401452748177</c:v>
                </c:pt>
                <c:pt idx="48">
                  <c:v>28.837801726997295</c:v>
                </c:pt>
                <c:pt idx="49">
                  <c:v>29.106029829666127</c:v>
                </c:pt>
                <c:pt idx="50">
                  <c:v>29.360050604319255</c:v>
                </c:pt>
                <c:pt idx="51">
                  <c:v>29.597848786314806</c:v>
                </c:pt>
                <c:pt idx="52">
                  <c:v>29.817466484095025</c:v>
                </c:pt>
                <c:pt idx="53">
                  <c:v>30.017043196285286</c:v>
                </c:pt>
                <c:pt idx="54">
                  <c:v>30.194857104313641</c:v>
                </c:pt>
                <c:pt idx="55">
                  <c:v>30.349366137427968</c:v>
                </c:pt>
                <c:pt idx="56">
                  <c:v>30.47924713217953</c:v>
                </c:pt>
                <c:pt idx="57">
                  <c:v>30.583431327615116</c:v>
                </c:pt>
                <c:pt idx="58">
                  <c:v>30.661134470660553</c:v>
                </c:pt>
                <c:pt idx="59">
                  <c:v>30.711879964090411</c:v>
                </c:pt>
                <c:pt idx="60">
                  <c:v>30.735513770493416</c:v>
                </c:pt>
                <c:pt idx="61">
                  <c:v>30.732210174763303</c:v>
                </c:pt>
                <c:pt idx="62">
                  <c:v>30.70246797713742</c:v>
                </c:pt>
                <c:pt idx="63">
                  <c:v>30.647097200864049</c:v>
                </c:pt>
                <c:pt idx="64">
                  <c:v>30.567196909704016</c:v>
                </c:pt>
                <c:pt idx="65">
                  <c:v>30.464125196817797</c:v>
                </c:pt>
                <c:pt idx="66">
                  <c:v>30.33946278947688</c:v>
                </c:pt>
                <c:pt idx="67">
                  <c:v>30.194971984564379</c:v>
                </c:pt>
                <c:pt idx="68">
                  <c:v>30.032552771956833</c:v>
                </c:pt>
                <c:pt idx="69">
                  <c:v>29.854198014468967</c:v>
                </c:pt>
                <c:pt idx="70">
                  <c:v>29.661949444861612</c:v>
                </c:pt>
                <c:pt idx="71">
                  <c:v>29.457856033533226</c:v>
                </c:pt>
                <c:pt idx="72">
                  <c:v>29.243936002590583</c:v>
                </c:pt>
                <c:pt idx="73">
                  <c:v>29.022143443287764</c:v>
                </c:pt>
                <c:pt idx="74">
                  <c:v>28.794340163503353</c:v>
                </c:pt>
                <c:pt idx="75">
                  <c:v>28.562273075222524</c:v>
                </c:pt>
                <c:pt idx="76">
                  <c:v>28.327557148328651</c:v>
                </c:pt>
                <c:pt idx="77">
                  <c:v>28.091663719311494</c:v>
                </c:pt>
                <c:pt idx="78">
                  <c:v>27.855913758321442</c:v>
                </c:pt>
                <c:pt idx="79">
                  <c:v>27.621475566403507</c:v>
                </c:pt>
                <c:pt idx="80">
                  <c:v>27.389366293517433</c:v>
                </c:pt>
                <c:pt idx="81">
                  <c:v>27.160456630983465</c:v>
                </c:pt>
                <c:pt idx="82">
                  <c:v>26.935478031548442</c:v>
                </c:pt>
                <c:pt idx="83">
                  <c:v>26.715031838080627</c:v>
                </c:pt>
                <c:pt idx="84">
                  <c:v>26.49959974998708</c:v>
                </c:pt>
                <c:pt idx="85">
                  <c:v>26.289555117653546</c:v>
                </c:pt>
                <c:pt idx="86">
                  <c:v>26.085174623492559</c:v>
                </c:pt>
                <c:pt idx="87">
                  <c:v>25.886649978754637</c:v>
                </c:pt>
                <c:pt idx="88">
                  <c:v>25.694099334489895</c:v>
                </c:pt>
                <c:pt idx="89">
                  <c:v>25.507578170390872</c:v>
                </c:pt>
                <c:pt idx="90">
                  <c:v>25.327089485044318</c:v>
                </c:pt>
                <c:pt idx="91">
                  <c:v>25.15259316441449</c:v>
                </c:pt>
                <c:pt idx="92">
                  <c:v>24.984014451761965</c:v>
                </c:pt>
                <c:pt idx="93">
                  <c:v>24.821251481638523</c:v>
                </c:pt>
                <c:pt idx="94">
                  <c:v>24.664181873328967</c:v>
                </c:pt>
                <c:pt idx="95">
                  <c:v>24.512668405541142</c:v>
                </c:pt>
                <c:pt idx="96">
                  <c:v>24.36656381478512</c:v>
                </c:pt>
                <c:pt idx="97">
                  <c:v>24.225714775304656</c:v>
                </c:pt>
                <c:pt idx="98">
                  <c:v>24.089965129210224</c:v>
                </c:pt>
                <c:pt idx="99">
                  <c:v>23.959158442216797</c:v>
                </c:pt>
                <c:pt idx="100">
                  <c:v>23.833139963690346</c:v>
                </c:pt>
                <c:pt idx="101">
                  <c:v>23.711758070120428</c:v>
                </c:pt>
                <c:pt idx="102">
                  <c:v>23.594865269198852</c:v>
                </c:pt>
                <c:pt idx="103">
                  <c:v>23.48231883790341</c:v>
                </c:pt>
                <c:pt idx="104">
                  <c:v>23.37398116281803</c:v>
                </c:pt>
                <c:pt idx="105">
                  <c:v>23.269719844798956</c:v>
                </c:pt>
                <c:pt idx="106">
                  <c:v>23.16940762337941</c:v>
                </c:pt>
                <c:pt idx="107">
                  <c:v>23.072922169329093</c:v>
                </c:pt>
                <c:pt idx="108">
                  <c:v>22.980145786807729</c:v>
                </c:pt>
                <c:pt idx="109">
                  <c:v>22.890965059803033</c:v>
                </c:pt>
                <c:pt idx="110">
                  <c:v>22.805270471180314</c:v>
                </c:pt>
                <c:pt idx="111">
                  <c:v>22.722956016828817</c:v>
                </c:pt>
                <c:pt idx="112">
                  <c:v>22.643918832134393</c:v>
                </c:pt>
                <c:pt idx="113">
                  <c:v>22.568058843394013</c:v>
                </c:pt>
                <c:pt idx="114">
                  <c:v>22.495278452819949</c:v>
                </c:pt>
                <c:pt idx="115">
                  <c:v>22.425482262448305</c:v>
                </c:pt>
                <c:pt idx="116">
                  <c:v>22.358576839536639</c:v>
                </c:pt>
                <c:pt idx="117">
                  <c:v>22.29447052385969</c:v>
                </c:pt>
                <c:pt idx="118">
                  <c:v>22.233073275637967</c:v>
                </c:pt>
                <c:pt idx="119">
                  <c:v>22.174296561596787</c:v>
                </c:pt>
                <c:pt idx="120">
                  <c:v>22.118053275794729</c:v>
                </c:pt>
                <c:pt idx="121">
                  <c:v>22.064257691318616</c:v>
                </c:pt>
                <c:pt idx="122">
                  <c:v>22.012825438658389</c:v>
                </c:pt>
                <c:pt idx="123">
                  <c:v>21.963673506499973</c:v>
                </c:pt>
                <c:pt idx="124">
                  <c:v>21.916720260756811</c:v>
                </c:pt>
                <c:pt idx="125">
                  <c:v>21.871885477864303</c:v>
                </c:pt>
                <c:pt idx="126">
                  <c:v>21.829090388647629</c:v>
                </c:pt>
                <c:pt idx="127">
                  <c:v>21.788257729413875</c:v>
                </c:pt>
                <c:pt idx="128">
                  <c:v>21.749311797292641</c:v>
                </c:pt>
                <c:pt idx="129">
                  <c:v>21.712178507233215</c:v>
                </c:pt>
                <c:pt idx="130">
                  <c:v>21.676785448447919</c:v>
                </c:pt>
                <c:pt idx="131">
                  <c:v>21.643061938460061</c:v>
                </c:pt>
                <c:pt idx="132">
                  <c:v>21.610939073261548</c:v>
                </c:pt>
                <c:pt idx="133">
                  <c:v>21.580349772406763</c:v>
                </c:pt>
                <c:pt idx="134">
                  <c:v>21.551228818159466</c:v>
                </c:pt>
                <c:pt idx="135">
                  <c:v>21.523512888069636</c:v>
                </c:pt>
                <c:pt idx="136">
                  <c:v>21.49714058058585</c:v>
                </c:pt>
                <c:pt idx="137">
                  <c:v>21.472052433506313</c:v>
                </c:pt>
                <c:pt idx="138">
                  <c:v>21.448190935239637</c:v>
                </c:pt>
                <c:pt idx="139">
                  <c:v>21.425500528987349</c:v>
                </c:pt>
                <c:pt idx="140">
                  <c:v>21.403927610074877</c:v>
                </c:pt>
                <c:pt idx="141">
                  <c:v>21.383420516750341</c:v>
                </c:pt>
                <c:pt idx="142">
                  <c:v>21.363929514840635</c:v>
                </c:pt>
                <c:pt idx="143">
                  <c:v>21.345406776707517</c:v>
                </c:pt>
                <c:pt idx="144">
                  <c:v>21.327806354982616</c:v>
                </c:pt>
                <c:pt idx="145">
                  <c:v>21.311084151582165</c:v>
                </c:pt>
                <c:pt idx="146">
                  <c:v>21.295197882513346</c:v>
                </c:pt>
                <c:pt idx="147">
                  <c:v>21.280107038983708</c:v>
                </c:pt>
                <c:pt idx="148">
                  <c:v>21.265772845316871</c:v>
                </c:pt>
                <c:pt idx="149">
                  <c:v>21.252158214163302</c:v>
                </c:pt>
                <c:pt idx="150">
                  <c:v>21.239227699474483</c:v>
                </c:pt>
                <c:pt idx="151">
                  <c:v>21.226947447683386</c:v>
                </c:pt>
                <c:pt idx="152">
                  <c:v>21.215285147508467</c:v>
                </c:pt>
                <c:pt idx="153">
                  <c:v>21.204209978766578</c:v>
                </c:pt>
                <c:pt idx="154">
                  <c:v>21.193692560551405</c:v>
                </c:pt>
                <c:pt idx="155">
                  <c:v>21.183704899101535</c:v>
                </c:pt>
                <c:pt idx="156">
                  <c:v>21.174220335650936</c:v>
                </c:pt>
                <c:pt idx="157">
                  <c:v>21.165213494524238</c:v>
                </c:pt>
                <c:pt idx="158">
                  <c:v>21.156660231709353</c:v>
                </c:pt>
                <c:pt idx="159">
                  <c:v>21.148537584110557</c:v>
                </c:pt>
                <c:pt idx="160">
                  <c:v>21.14082371965922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A-A64F-B2FD-CD704F1A3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456607"/>
        <c:axId val="1"/>
      </c:lineChart>
      <c:catAx>
        <c:axId val="212845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128456607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Forest Relative Biodiversity Index</a:t>
            </a:r>
          </a:p>
        </c:rich>
      </c:tx>
      <c:layout>
        <c:manualLayout>
          <c:xMode val="edge"/>
          <c:yMode val="edge"/>
          <c:x val="0.27273571836135929"/>
          <c:y val="3.8462827940160947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230294285467736"/>
          <c:y val="0.19712199319332485"/>
          <c:w val="0.84761983059363633"/>
          <c:h val="0.6634837819677763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'A.ForestLogistGrowthModel.xls'!$L$21:$L$182</c:f>
              <c:numCache>
                <c:formatCode>0.0000</c:formatCode>
                <c:ptCount val="162"/>
                <c:pt idx="0">
                  <c:v>0</c:v>
                </c:pt>
                <c:pt idx="1">
                  <c:v>1.6584475610736948E-4</c:v>
                </c:pt>
                <c:pt idx="2">
                  <c:v>6.6682995893774244E-4</c:v>
                </c:pt>
                <c:pt idx="3">
                  <c:v>1.5077675268495572E-3</c:v>
                </c:pt>
                <c:pt idx="4">
                  <c:v>2.6929510982823812E-3</c:v>
                </c:pt>
                <c:pt idx="5">
                  <c:v>4.2261151929603447E-3</c:v>
                </c:pt>
                <c:pt idx="6">
                  <c:v>6.1103939390703133E-3</c:v>
                </c:pt>
                <c:pt idx="7">
                  <c:v>8.3482795124711906E-3</c:v>
                </c:pt>
                <c:pt idx="8">
                  <c:v>1.0941580441064525E-2</c:v>
                </c:pt>
                <c:pt idx="9">
                  <c:v>1.3891379933623771E-2</c:v>
                </c:pt>
                <c:pt idx="10">
                  <c:v>1.7197994397850414E-2</c:v>
                </c:pt>
                <c:pt idx="11">
                  <c:v>2.0860932317100178E-2</c:v>
                </c:pt>
                <c:pt idx="12">
                  <c:v>2.4878853659335731E-2</c:v>
                </c:pt>
                <c:pt idx="13">
                  <c:v>2.9249529995429513E-2</c:v>
                </c:pt>
                <c:pt idx="14">
                  <c:v>3.3969805507327311E-2</c:v>
                </c:pt>
                <c:pt idx="15">
                  <c:v>3.9035559070022763E-2</c:v>
                </c:pt>
                <c:pt idx="16">
                  <c:v>4.4441667595052192E-2</c:v>
                </c:pt>
                <c:pt idx="17">
                  <c:v>5.0181970827938294E-2</c:v>
                </c:pt>
                <c:pt idx="18">
                  <c:v>5.6249237797968643E-2</c:v>
                </c:pt>
                <c:pt idx="19">
                  <c:v>6.2635135126631436E-2</c:v>
                </c:pt>
                <c:pt idx="20">
                  <c:v>6.9330197411516692E-2</c:v>
                </c:pt>
                <c:pt idx="21">
                  <c:v>7.632379991622118E-2</c:v>
                </c:pt>
                <c:pt idx="22">
                  <c:v>8.3604133814495607E-2</c:v>
                </c:pt>
                <c:pt idx="23">
                  <c:v>9.1158184259409025E-2</c:v>
                </c:pt>
                <c:pt idx="24">
                  <c:v>9.8971711576212207E-2</c:v>
                </c:pt>
                <c:pt idx="25">
                  <c:v>0.1070292359118642</c:v>
                </c:pt>
                <c:pt idx="26">
                  <c:v>0.11531402571518323</c:v>
                </c:pt>
                <c:pt idx="27">
                  <c:v>0.12380809047004682</c:v>
                </c:pt>
                <c:pt idx="28">
                  <c:v>0.13249217816017644</c:v>
                </c:pt>
                <c:pt idx="29">
                  <c:v>0.14134577800785308</c:v>
                </c:pt>
                <c:pt idx="30">
                  <c:v>0.15034712910019099</c:v>
                </c:pt>
                <c:pt idx="31">
                  <c:v>0.15947323559447057</c:v>
                </c:pt>
                <c:pt idx="32">
                  <c:v>0.16869988927735458</c:v>
                </c:pt>
                <c:pt idx="33">
                  <c:v>0.17800170033933216</c:v>
                </c:pt>
                <c:pt idx="34">
                  <c:v>0.18735213731300593</c:v>
                </c:pt>
                <c:pt idx="35">
                  <c:v>0.19672357720773959</c:v>
                </c:pt>
                <c:pt idx="36">
                  <c:v>0.2060873669493456</c:v>
                </c:pt>
                <c:pt idx="37">
                  <c:v>0.21541389729571381</c:v>
                </c:pt>
                <c:pt idx="38">
                  <c:v>0.2246726904407309</c:v>
                </c:pt>
                <c:pt idx="39">
                  <c:v>0.23383250253114263</c:v>
                </c:pt>
                <c:pt idx="40">
                  <c:v>0.24286144229487538</c:v>
                </c:pt>
                <c:pt idx="41">
                  <c:v>0.25172710690459266</c:v>
                </c:pt>
                <c:pt idx="42">
                  <c:v>0.2603967360661259</c:v>
                </c:pt>
                <c:pt idx="43">
                  <c:v>0.26883738511709387</c:v>
                </c:pt>
                <c:pt idx="44">
                  <c:v>0.27701611763642786</c:v>
                </c:pt>
                <c:pt idx="45">
                  <c:v>0.28490021769201213</c:v>
                </c:pt>
                <c:pt idx="46">
                  <c:v>0.29245742138542907</c:v>
                </c:pt>
                <c:pt idx="47">
                  <c:v>0.29965616678770579</c:v>
                </c:pt>
                <c:pt idx="48">
                  <c:v>0.30646586070128723</c:v>
                </c:pt>
                <c:pt idx="49">
                  <c:v>0.31285715994095731</c:v>
                </c:pt>
                <c:pt idx="50">
                  <c:v>0.3188022640172925</c:v>
                </c:pt>
                <c:pt idx="51">
                  <c:v>0.32427521525660929</c:v>
                </c:pt>
                <c:pt idx="52">
                  <c:v>0.32925220153535761</c:v>
                </c:pt>
                <c:pt idx="53">
                  <c:v>0.33371185598736552</c:v>
                </c:pt>
                <c:pt idx="54">
                  <c:v>0.33763554730839251</c:v>
                </c:pt>
                <c:pt idx="55">
                  <c:v>0.34100765368752606</c:v>
                </c:pt>
                <c:pt idx="56">
                  <c:v>0.34381581299348107</c:v>
                </c:pt>
                <c:pt idx="57">
                  <c:v>0.34605114168660589</c:v>
                </c:pt>
                <c:pt idx="58">
                  <c:v>0.34770841505757477</c:v>
                </c:pt>
                <c:pt idx="59">
                  <c:v>0.34878620184160591</c:v>
                </c:pt>
                <c:pt idx="60">
                  <c:v>0.34928694703648255</c:v>
                </c:pt>
                <c:pt idx="61">
                  <c:v>0.34921699785771954</c:v>
                </c:pt>
                <c:pt idx="62">
                  <c:v>0.34858656916789255</c:v>
                </c:pt>
                <c:pt idx="63">
                  <c:v>0.34740964637146354</c:v>
                </c:pt>
                <c:pt idx="64">
                  <c:v>0.34570382560493473</c:v>
                </c:pt>
                <c:pt idx="65">
                  <c:v>0.34349009299340894</c:v>
                </c:pt>
                <c:pt idx="66">
                  <c:v>0.34079254669806081</c:v>
                </c:pt>
                <c:pt idx="67">
                  <c:v>0.33763806735028712</c:v>
                </c:pt>
                <c:pt idx="68">
                  <c:v>0.33405594416618556</c:v>
                </c:pt>
                <c:pt idx="69">
                  <c:v>0.330077465477153</c:v>
                </c:pt>
                <c:pt idx="70">
                  <c:v>0.32573548352990567</c:v>
                </c:pt>
                <c:pt idx="71">
                  <c:v>0.32106396415159733</c:v>
                </c:pt>
                <c:pt idx="72">
                  <c:v>0.3160975322122066</c:v>
                </c:pt>
                <c:pt idx="73">
                  <c:v>0.31087102373806241</c:v>
                </c:pt>
                <c:pt idx="74">
                  <c:v>0.30541905504923239</c:v>
                </c:pt>
                <c:pt idx="75">
                  <c:v>0.29977561844159417</c:v>
                </c:pt>
                <c:pt idx="76">
                  <c:v>0.29397371276047313</c:v>
                </c:pt>
                <c:pt idx="77">
                  <c:v>0.28804501577985631</c:v>
                </c:pt>
                <c:pt idx="78">
                  <c:v>0.28201960368198775</c:v>
                </c:pt>
                <c:pt idx="79">
                  <c:v>0.27592572120490344</c:v>
                </c:pt>
                <c:pt idx="80">
                  <c:v>0.2697896042693898</c:v>
                </c:pt>
                <c:pt idx="81">
                  <c:v>0.26363535518821601</c:v>
                </c:pt>
                <c:pt idx="82">
                  <c:v>0.25748486896817635</c:v>
                </c:pt>
                <c:pt idx="83">
                  <c:v>0.25135780779825867</c:v>
                </c:pt>
                <c:pt idx="84">
                  <c:v>0.24527161962098132</c:v>
                </c:pt>
                <c:pt idx="85">
                  <c:v>0.2392415957404348</c:v>
                </c:pt>
                <c:pt idx="86">
                  <c:v>0.23328096174645474</c:v>
                </c:pt>
                <c:pt idx="87">
                  <c:v>0.22740099563233773</c:v>
                </c:pt>
                <c:pt idx="88">
                  <c:v>0.22161116684275262</c:v>
                </c:pt>
                <c:pt idx="89">
                  <c:v>0.21591929008705568</c:v>
                </c:pt>
                <c:pt idx="90">
                  <c:v>0.21033168806032654</c:v>
                </c:pt>
                <c:pt idx="91">
                  <c:v>0.20485335769292778</c:v>
                </c:pt>
                <c:pt idx="92">
                  <c:v>0.1994881351587785</c:v>
                </c:pt>
                <c:pt idx="93">
                  <c:v>0.19423885557120424</c:v>
                </c:pt>
                <c:pt idx="94">
                  <c:v>0.18910750404304544</c:v>
                </c:pt>
                <c:pt idx="95">
                  <c:v>0.18409535554770706</c:v>
                </c:pt>
                <c:pt idx="96">
                  <c:v>0.17920310175764631</c:v>
                </c:pt>
                <c:pt idx="97">
                  <c:v>0.17443096373000688</c:v>
                </c:pt>
                <c:pt idx="98">
                  <c:v>0.1697787899348574</c:v>
                </c:pt>
                <c:pt idx="99">
                  <c:v>0.16524613966576707</c:v>
                </c:pt>
                <c:pt idx="100">
                  <c:v>0.16083235232663895</c:v>
                </c:pt>
                <c:pt idx="101">
                  <c:v>0.15653660344981657</c:v>
                </c:pt>
                <c:pt idx="102">
                  <c:v>0.15235794856992257</c:v>
                </c:pt>
                <c:pt idx="103">
                  <c:v>0.1482953562610908</c:v>
                </c:pt>
                <c:pt idx="104">
                  <c:v>0.14434773174991533</c:v>
                </c:pt>
                <c:pt idx="105">
                  <c:v>0.14051393255298583</c:v>
                </c:pt>
                <c:pt idx="106">
                  <c:v>0.13679277756679775</c:v>
                </c:pt>
                <c:pt idx="107">
                  <c:v>0.13318305097106165</c:v>
                </c:pt>
                <c:pt idx="108">
                  <c:v>0.12968350220469671</c:v>
                </c:pt>
                <c:pt idx="109">
                  <c:v>0.12629284314795552</c:v>
                </c:pt>
                <c:pt idx="110">
                  <c:v>0.12300974350317029</c:v>
                </c:pt>
                <c:pt idx="111">
                  <c:v>0.11983282521922645</c:v>
                </c:pt>
                <c:pt idx="112">
                  <c:v>0.11676065665729041</c:v>
                </c:pt>
                <c:pt idx="113">
                  <c:v>0.11379174705341211</c:v>
                </c:pt>
                <c:pt idx="114">
                  <c:v>0.11092454170120081</c:v>
                </c:pt>
                <c:pt idx="115">
                  <c:v>0.10815741815772673</c:v>
                </c:pt>
                <c:pt idx="116">
                  <c:v>0.10548868366997177</c:v>
                </c:pt>
                <c:pt idx="117">
                  <c:v>0.10291657392823639</c:v>
                </c:pt>
                <c:pt idx="118">
                  <c:v>0.10043925317715174</c:v>
                </c:pt>
                <c:pt idx="119">
                  <c:v>9.805481565365215E-2</c:v>
                </c:pt>
                <c:pt idx="120">
                  <c:v>9.5761288273622847E-2</c:v>
                </c:pt>
                <c:pt idx="121">
                  <c:v>9.3556634453685561E-2</c:v>
                </c:pt>
                <c:pt idx="122">
                  <c:v>9.1438758930215136E-2</c:v>
                </c:pt>
                <c:pt idx="123">
                  <c:v>8.9405513422826988E-2</c:v>
                </c:pt>
                <c:pt idx="124">
                  <c:v>8.7454702982581622E-2</c:v>
                </c:pt>
                <c:pt idx="125">
                  <c:v>8.5584092864731343E-2</c:v>
                </c:pt>
                <c:pt idx="126">
                  <c:v>8.3791415770529065E-2</c:v>
                </c:pt>
                <c:pt idx="127">
                  <c:v>8.2074379311189771E-2</c:v>
                </c:pt>
                <c:pt idx="128">
                  <c:v>8.0430673558617882E-2</c:v>
                </c:pt>
                <c:pt idx="129">
                  <c:v>7.8857978560871733E-2</c:v>
                </c:pt>
                <c:pt idx="130">
                  <c:v>7.7353971714841263E-2</c:v>
                </c:pt>
                <c:pt idx="131">
                  <c:v>7.5916334903626481E-2</c:v>
                </c:pt>
                <c:pt idx="132">
                  <c:v>7.4542761321034212E-2</c:v>
                </c:pt>
                <c:pt idx="133">
                  <c:v>7.3230961920155879E-2</c:v>
                </c:pt>
                <c:pt idx="134">
                  <c:v>7.1978671436701225E-2</c:v>
                </c:pt>
                <c:pt idx="135">
                  <c:v>7.0783653950564518E-2</c:v>
                </c:pt>
                <c:pt idx="136">
                  <c:v>6.964370796076591E-2</c:v>
                </c:pt>
                <c:pt idx="137">
                  <c:v>6.8556670959373789E-2</c:v>
                </c:pt>
                <c:pt idx="138">
                  <c:v>6.7520423499225934E-2</c:v>
                </c:pt>
                <c:pt idx="139">
                  <c:v>6.6532892758268902E-2</c:v>
                </c:pt>
                <c:pt idx="140">
                  <c:v>6.5592055610113831E-2</c:v>
                </c:pt>
                <c:pt idx="141">
                  <c:v>6.4695941216077357E-2</c:v>
                </c:pt>
                <c:pt idx="142">
                  <c:v>6.3842633158528783E-2</c:v>
                </c:pt>
                <c:pt idx="143">
                  <c:v>6.3030271138971639E-2</c:v>
                </c:pt>
                <c:pt idx="144">
                  <c:v>6.2257052267000401E-2</c:v>
                </c:pt>
                <c:pt idx="145">
                  <c:v>6.1521231968145962E-2</c:v>
                </c:pt>
                <c:pt idx="146">
                  <c:v>6.0821124539861993E-2</c:v>
                </c:pt>
                <c:pt idx="147">
                  <c:v>6.0155103385459485E-2</c:v>
                </c:pt>
                <c:pt idx="148">
                  <c:v>5.9521600955858012E-2</c:v>
                </c:pt>
                <c:pt idx="149">
                  <c:v>5.8919108428659106E-2</c:v>
                </c:pt>
                <c:pt idx="150">
                  <c:v>5.8346175153305868E-2</c:v>
                </c:pt>
                <c:pt idx="151">
                  <c:v>5.7801407890011536E-2</c:v>
                </c:pt>
                <c:pt idx="152">
                  <c:v>5.7283469868949166E-2</c:v>
                </c:pt>
                <c:pt idx="153">
                  <c:v>5.679107969466668E-2</c:v>
                </c:pt>
                <c:pt idx="154">
                  <c:v>5.6323010119212147E-2</c:v>
                </c:pt>
                <c:pt idx="155">
                  <c:v>5.5878086705774654E-2</c:v>
                </c:pt>
                <c:pt idx="156">
                  <c:v>5.5455186402963319E-2</c:v>
                </c:pt>
                <c:pt idx="157">
                  <c:v>5.5053236048183352E-2</c:v>
                </c:pt>
                <c:pt idx="158">
                  <c:v>5.4671210816902183E-2</c:v>
                </c:pt>
                <c:pt idx="159">
                  <c:v>5.4308132632938433E-2</c:v>
                </c:pt>
                <c:pt idx="160">
                  <c:v>5.396306855339561E-2</c:v>
                </c:pt>
                <c:pt idx="161">
                  <c:v>5.3635129140301552E-2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4-8243-8AFA-A2C5876A1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512015"/>
        <c:axId val="1"/>
      </c:lineChart>
      <c:catAx>
        <c:axId val="212851201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128512015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Index of Relative Biodiversity</a:t>
            </a:r>
          </a:p>
        </c:rich>
      </c:tx>
      <c:layout>
        <c:manualLayout>
          <c:xMode val="edge"/>
          <c:yMode val="edge"/>
          <c:x val="0.30488793474944137"/>
          <c:y val="6.2829152563171731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890629455228215"/>
          <c:y val="0.24608084753908926"/>
          <c:w val="0.82319742382349181"/>
          <c:h val="0.549755084927752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'A.ForestLogistGrowthModel.xls'!$O$21:$O$182</c:f>
              <c:numCache>
                <c:formatCode>0.0000</c:formatCode>
                <c:ptCount val="162"/>
                <c:pt idx="0">
                  <c:v>0</c:v>
                </c:pt>
                <c:pt idx="1">
                  <c:v>3.3168951221473901E-5</c:v>
                </c:pt>
                <c:pt idx="2">
                  <c:v>1.333659917875485E-4</c:v>
                </c:pt>
                <c:pt idx="3">
                  <c:v>3.0155350536991148E-4</c:v>
                </c:pt>
                <c:pt idx="4">
                  <c:v>5.3859021965647631E-4</c:v>
                </c:pt>
                <c:pt idx="5">
                  <c:v>8.4522303859206897E-4</c:v>
                </c:pt>
                <c:pt idx="6">
                  <c:v>1.2220787878140628E-3</c:v>
                </c:pt>
                <c:pt idx="7">
                  <c:v>1.6696559024942381E-3</c:v>
                </c:pt>
                <c:pt idx="8">
                  <c:v>2.1883160882129049E-3</c:v>
                </c:pt>
                <c:pt idx="9">
                  <c:v>2.7782759867247542E-3</c:v>
                </c:pt>
                <c:pt idx="10">
                  <c:v>3.4395988795700829E-3</c:v>
                </c:pt>
                <c:pt idx="11">
                  <c:v>4.1721864634200355E-3</c:v>
                </c:pt>
                <c:pt idx="12">
                  <c:v>4.9757707318671468E-3</c:v>
                </c:pt>
                <c:pt idx="13">
                  <c:v>5.8499059990859033E-3</c:v>
                </c:pt>
                <c:pt idx="14">
                  <c:v>6.7939611014654622E-3</c:v>
                </c:pt>
                <c:pt idx="15">
                  <c:v>7.8071118140045533E-3</c:v>
                </c:pt>
                <c:pt idx="16">
                  <c:v>8.8883335190104388E-3</c:v>
                </c:pt>
                <c:pt idx="17">
                  <c:v>1.0036394165587659E-2</c:v>
                </c:pt>
                <c:pt idx="18">
                  <c:v>1.1249847559593729E-2</c:v>
                </c:pt>
                <c:pt idx="19">
                  <c:v>1.2527027025326288E-2</c:v>
                </c:pt>
                <c:pt idx="20">
                  <c:v>1.386603948230334E-2</c:v>
                </c:pt>
                <c:pt idx="21">
                  <c:v>1.5264759983244237E-2</c:v>
                </c:pt>
                <c:pt idx="22">
                  <c:v>1.6720826762899123E-2</c:v>
                </c:pt>
                <c:pt idx="23">
                  <c:v>1.8231636851881807E-2</c:v>
                </c:pt>
                <c:pt idx="24">
                  <c:v>1.9794342315242443E-2</c:v>
                </c:pt>
                <c:pt idx="25">
                  <c:v>2.1405847182372841E-2</c:v>
                </c:pt>
                <c:pt idx="26">
                  <c:v>2.3062805143036647E-2</c:v>
                </c:pt>
                <c:pt idx="27">
                  <c:v>2.4761618094009365E-2</c:v>
                </c:pt>
                <c:pt idx="28">
                  <c:v>2.6498435632035289E-2</c:v>
                </c:pt>
                <c:pt idx="29">
                  <c:v>2.8269155601570617E-2</c:v>
                </c:pt>
                <c:pt idx="30">
                  <c:v>3.0069425820038201E-2</c:v>
                </c:pt>
                <c:pt idx="31">
                  <c:v>3.1894647118894115E-2</c:v>
                </c:pt>
                <c:pt idx="32">
                  <c:v>3.3739977855470914E-2</c:v>
                </c:pt>
                <c:pt idx="33">
                  <c:v>3.5600340067866436E-2</c:v>
                </c:pt>
                <c:pt idx="34">
                  <c:v>3.7470427462601187E-2</c:v>
                </c:pt>
                <c:pt idx="35">
                  <c:v>3.9344715441547919E-2</c:v>
                </c:pt>
                <c:pt idx="36">
                  <c:v>4.1217473389869121E-2</c:v>
                </c:pt>
                <c:pt idx="37">
                  <c:v>4.3082779459142767E-2</c:v>
                </c:pt>
                <c:pt idx="38">
                  <c:v>4.4934538088146181E-2</c:v>
                </c:pt>
                <c:pt idx="39">
                  <c:v>4.6766500506228527E-2</c:v>
                </c:pt>
                <c:pt idx="40">
                  <c:v>4.8572288458975078E-2</c:v>
                </c:pt>
                <c:pt idx="41">
                  <c:v>5.0345421380918534E-2</c:v>
                </c:pt>
                <c:pt idx="42">
                  <c:v>5.2079347213225186E-2</c:v>
                </c:pt>
                <c:pt idx="43">
                  <c:v>5.3767477023418775E-2</c:v>
                </c:pt>
                <c:pt idx="44">
                  <c:v>5.5403223527285578E-2</c:v>
                </c:pt>
                <c:pt idx="45">
                  <c:v>5.6980043538402428E-2</c:v>
                </c:pt>
                <c:pt idx="46">
                  <c:v>5.8491484277085816E-2</c:v>
                </c:pt>
                <c:pt idx="47">
                  <c:v>5.9931233357541164E-2</c:v>
                </c:pt>
                <c:pt idx="48">
                  <c:v>6.1293172140257451E-2</c:v>
                </c:pt>
                <c:pt idx="49">
                  <c:v>6.257143198819147E-2</c:v>
                </c:pt>
                <c:pt idx="50">
                  <c:v>6.3760452803458503E-2</c:v>
                </c:pt>
                <c:pt idx="51">
                  <c:v>6.4855043051321865E-2</c:v>
                </c:pt>
                <c:pt idx="52">
                  <c:v>6.5850440307071531E-2</c:v>
                </c:pt>
                <c:pt idx="53">
                  <c:v>6.6742371197473102E-2</c:v>
                </c:pt>
                <c:pt idx="54">
                  <c:v>6.7527109461678503E-2</c:v>
                </c:pt>
                <c:pt idx="55">
                  <c:v>6.820153073750522E-2</c:v>
                </c:pt>
                <c:pt idx="56">
                  <c:v>6.876316259869622E-2</c:v>
                </c:pt>
                <c:pt idx="57">
                  <c:v>6.9210228337321184E-2</c:v>
                </c:pt>
                <c:pt idx="58">
                  <c:v>6.9541683011514963E-2</c:v>
                </c:pt>
                <c:pt idx="59">
                  <c:v>6.9757240368321191E-2</c:v>
                </c:pt>
                <c:pt idx="60">
                  <c:v>6.9857389407296508E-2</c:v>
                </c:pt>
                <c:pt idx="61">
                  <c:v>6.984339957154391E-2</c:v>
                </c:pt>
                <c:pt idx="62">
                  <c:v>6.9717313833578515E-2</c:v>
                </c:pt>
                <c:pt idx="63">
                  <c:v>6.9481929274292711E-2</c:v>
                </c:pt>
                <c:pt idx="64">
                  <c:v>6.9140765120986949E-2</c:v>
                </c:pt>
                <c:pt idx="65">
                  <c:v>6.8698018598681784E-2</c:v>
                </c:pt>
                <c:pt idx="66">
                  <c:v>6.8158509339612164E-2</c:v>
                </c:pt>
                <c:pt idx="67">
                  <c:v>6.7527613470057424E-2</c:v>
                </c:pt>
                <c:pt idx="68">
                  <c:v>6.6811188833237112E-2</c:v>
                </c:pt>
                <c:pt idx="69">
                  <c:v>6.6015493095430602E-2</c:v>
                </c:pt>
                <c:pt idx="70">
                  <c:v>6.5147096705981136E-2</c:v>
                </c:pt>
                <c:pt idx="71">
                  <c:v>6.4212792830319471E-2</c:v>
                </c:pt>
                <c:pt idx="72">
                  <c:v>6.3219506442441328E-2</c:v>
                </c:pt>
                <c:pt idx="73">
                  <c:v>6.2174204747612483E-2</c:v>
                </c:pt>
                <c:pt idx="74">
                  <c:v>6.108381100984648E-2</c:v>
                </c:pt>
                <c:pt idx="75">
                  <c:v>5.9955123688318838E-2</c:v>
                </c:pt>
                <c:pt idx="76">
                  <c:v>5.8794742552094631E-2</c:v>
                </c:pt>
                <c:pt idx="77">
                  <c:v>5.7609003155971263E-2</c:v>
                </c:pt>
                <c:pt idx="78">
                  <c:v>5.640392073639755E-2</c:v>
                </c:pt>
                <c:pt idx="79">
                  <c:v>5.5185144240980692E-2</c:v>
                </c:pt>
                <c:pt idx="80">
                  <c:v>5.3957920853877961E-2</c:v>
                </c:pt>
                <c:pt idx="81">
                  <c:v>5.2727071037643208E-2</c:v>
                </c:pt>
                <c:pt idx="82">
                  <c:v>5.149697379363527E-2</c:v>
                </c:pt>
                <c:pt idx="83">
                  <c:v>5.0271561559651734E-2</c:v>
                </c:pt>
                <c:pt idx="84">
                  <c:v>4.9054323924196265E-2</c:v>
                </c:pt>
                <c:pt idx="85">
                  <c:v>4.784831914808696E-2</c:v>
                </c:pt>
                <c:pt idx="86">
                  <c:v>4.6656192349290949E-2</c:v>
                </c:pt>
                <c:pt idx="87">
                  <c:v>4.5480199126467551E-2</c:v>
                </c:pt>
                <c:pt idx="88">
                  <c:v>4.4322233368550526E-2</c:v>
                </c:pt>
                <c:pt idx="89">
                  <c:v>4.3183858017411141E-2</c:v>
                </c:pt>
                <c:pt idx="90">
                  <c:v>4.206633761206531E-2</c:v>
                </c:pt>
                <c:pt idx="91">
                  <c:v>4.0970671538585558E-2</c:v>
                </c:pt>
                <c:pt idx="92">
                  <c:v>3.98976270317557E-2</c:v>
                </c:pt>
                <c:pt idx="93">
                  <c:v>3.8847771114240849E-2</c:v>
                </c:pt>
                <c:pt idx="94">
                  <c:v>3.782150080860909E-2</c:v>
                </c:pt>
                <c:pt idx="95">
                  <c:v>3.6819071109541412E-2</c:v>
                </c:pt>
                <c:pt idx="96">
                  <c:v>3.5840620351529261E-2</c:v>
                </c:pt>
                <c:pt idx="97">
                  <c:v>3.4886192746001375E-2</c:v>
                </c:pt>
                <c:pt idx="98">
                  <c:v>3.395575798697148E-2</c:v>
                </c:pt>
                <c:pt idx="99">
                  <c:v>3.3049227933153416E-2</c:v>
                </c:pt>
                <c:pt idx="100">
                  <c:v>3.2166470465327793E-2</c:v>
                </c:pt>
                <c:pt idx="101">
                  <c:v>3.1307320689963315E-2</c:v>
                </c:pt>
                <c:pt idx="102">
                  <c:v>3.0471589713984518E-2</c:v>
                </c:pt>
                <c:pt idx="103">
                  <c:v>2.9659071252218162E-2</c:v>
                </c:pt>
                <c:pt idx="104">
                  <c:v>2.8869546349983066E-2</c:v>
                </c:pt>
                <c:pt idx="105">
                  <c:v>2.8102786510597166E-2</c:v>
                </c:pt>
                <c:pt idx="106">
                  <c:v>2.7358555513359552E-2</c:v>
                </c:pt>
                <c:pt idx="107">
                  <c:v>2.6636610194212332E-2</c:v>
                </c:pt>
                <c:pt idx="108">
                  <c:v>2.5936700440939344E-2</c:v>
                </c:pt>
                <c:pt idx="109">
                  <c:v>2.5258568629591107E-2</c:v>
                </c:pt>
                <c:pt idx="110">
                  <c:v>2.460194870063406E-2</c:v>
                </c:pt>
                <c:pt idx="111">
                  <c:v>2.3966565043845291E-2</c:v>
                </c:pt>
                <c:pt idx="112">
                  <c:v>2.3352131331458081E-2</c:v>
                </c:pt>
                <c:pt idx="113">
                  <c:v>2.2758349410682423E-2</c:v>
                </c:pt>
                <c:pt idx="114">
                  <c:v>2.2184908340240162E-2</c:v>
                </c:pt>
                <c:pt idx="115">
                  <c:v>2.1631483631545347E-2</c:v>
                </c:pt>
                <c:pt idx="116">
                  <c:v>2.1097736733994357E-2</c:v>
                </c:pt>
                <c:pt idx="117">
                  <c:v>2.0583314785647278E-2</c:v>
                </c:pt>
                <c:pt idx="118">
                  <c:v>2.0087850635430352E-2</c:v>
                </c:pt>
                <c:pt idx="119">
                  <c:v>1.9610963130730432E-2</c:v>
                </c:pt>
                <c:pt idx="120">
                  <c:v>1.9152257654724572E-2</c:v>
                </c:pt>
                <c:pt idx="121">
                  <c:v>1.8711326890737113E-2</c:v>
                </c:pt>
                <c:pt idx="122">
                  <c:v>1.8287751786043027E-2</c:v>
                </c:pt>
                <c:pt idx="123">
                  <c:v>1.7881102684565397E-2</c:v>
                </c:pt>
                <c:pt idx="124">
                  <c:v>1.7490940596516326E-2</c:v>
                </c:pt>
                <c:pt idx="125">
                  <c:v>1.7116818572946269E-2</c:v>
                </c:pt>
                <c:pt idx="126">
                  <c:v>1.6758283154105814E-2</c:v>
                </c:pt>
                <c:pt idx="127">
                  <c:v>1.6414875862237954E-2</c:v>
                </c:pt>
                <c:pt idx="128">
                  <c:v>1.6086134711723578E-2</c:v>
                </c:pt>
                <c:pt idx="129">
                  <c:v>1.5771595712174347E-2</c:v>
                </c:pt>
                <c:pt idx="130">
                  <c:v>1.5470794342968254E-2</c:v>
                </c:pt>
                <c:pt idx="131">
                  <c:v>1.5183266980725297E-2</c:v>
                </c:pt>
                <c:pt idx="132">
                  <c:v>1.4908552264206842E-2</c:v>
                </c:pt>
                <c:pt idx="133">
                  <c:v>1.4646192384031177E-2</c:v>
                </c:pt>
                <c:pt idx="134">
                  <c:v>1.4395734287340246E-2</c:v>
                </c:pt>
                <c:pt idx="135">
                  <c:v>1.4156730790112905E-2</c:v>
                </c:pt>
                <c:pt idx="136">
                  <c:v>1.3928741592153182E-2</c:v>
                </c:pt>
                <c:pt idx="137">
                  <c:v>1.3711334191874758E-2</c:v>
                </c:pt>
                <c:pt idx="138">
                  <c:v>1.3504084699845188E-2</c:v>
                </c:pt>
                <c:pt idx="139">
                  <c:v>1.3306578551653781E-2</c:v>
                </c:pt>
                <c:pt idx="140">
                  <c:v>1.3118411122022767E-2</c:v>
                </c:pt>
                <c:pt idx="141">
                  <c:v>1.2939188243215473E-2</c:v>
                </c:pt>
                <c:pt idx="142">
                  <c:v>1.2768526631705758E-2</c:v>
                </c:pt>
                <c:pt idx="143">
                  <c:v>1.2606054227794329E-2</c:v>
                </c:pt>
                <c:pt idx="144">
                  <c:v>1.2451410453400081E-2</c:v>
                </c:pt>
                <c:pt idx="145">
                  <c:v>1.2304246393629193E-2</c:v>
                </c:pt>
                <c:pt idx="146">
                  <c:v>1.21642249079724E-2</c:v>
                </c:pt>
                <c:pt idx="147">
                  <c:v>1.2031020677091898E-2</c:v>
                </c:pt>
                <c:pt idx="148">
                  <c:v>1.1904320191171602E-2</c:v>
                </c:pt>
                <c:pt idx="149">
                  <c:v>1.1783821685731822E-2</c:v>
                </c:pt>
                <c:pt idx="150">
                  <c:v>1.1669235030661175E-2</c:v>
                </c:pt>
                <c:pt idx="151">
                  <c:v>1.1560281578002308E-2</c:v>
                </c:pt>
                <c:pt idx="152">
                  <c:v>1.1456693973789834E-2</c:v>
                </c:pt>
                <c:pt idx="153">
                  <c:v>1.1358215938933337E-2</c:v>
                </c:pt>
                <c:pt idx="154">
                  <c:v>1.126460202384243E-2</c:v>
                </c:pt>
                <c:pt idx="155">
                  <c:v>1.1175617341154931E-2</c:v>
                </c:pt>
                <c:pt idx="156">
                  <c:v>1.1091037280592665E-2</c:v>
                </c:pt>
                <c:pt idx="157">
                  <c:v>1.1010647209636671E-2</c:v>
                </c:pt>
                <c:pt idx="158">
                  <c:v>1.0934242163380438E-2</c:v>
                </c:pt>
                <c:pt idx="159">
                  <c:v>1.0861626526587688E-2</c:v>
                </c:pt>
                <c:pt idx="160">
                  <c:v>1.0792613710679123E-2</c:v>
                </c:pt>
                <c:pt idx="161">
                  <c:v>1.0727025828060311E-2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6-7F4A-801F-68774F4B3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408703"/>
        <c:axId val="1"/>
      </c:lineChart>
      <c:catAx>
        <c:axId val="212740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127408703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 Renewable Resource Biodiversity Growth Profile</a:t>
            </a:r>
          </a:p>
        </c:rich>
      </c:tx>
      <c:layout>
        <c:manualLayout>
          <c:xMode val="edge"/>
          <c:yMode val="edge"/>
          <c:x val="0.17523204685285734"/>
          <c:y val="7.3300677990367019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7616023426428671E-2"/>
          <c:y val="0.23560932211189398"/>
          <c:w val="0.8278203592703951"/>
          <c:h val="0.59164118663653376"/>
        </c:manualLayout>
      </c:layout>
      <c:areaChart>
        <c:grouping val="stacked"/>
        <c:varyColors val="0"/>
        <c:ser>
          <c:idx val="0"/>
          <c:order val="0"/>
          <c:tx>
            <c:v>S-1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'A.ForestLogistGrowthModel.xls'!$C$21:$C$182</c:f>
              <c:numCache>
                <c:formatCode>0</c:formatCode>
                <c:ptCount val="162"/>
                <c:pt idx="0">
                  <c:v>500</c:v>
                </c:pt>
                <c:pt idx="1">
                  <c:v>552.44020742833095</c:v>
                </c:pt>
                <c:pt idx="2">
                  <c:v>610.36353865273941</c:v>
                </c:pt>
                <c:pt idx="3">
                  <c:v>674.3395946717684</c:v>
                </c:pt>
                <c:pt idx="4">
                  <c:v>744.99632983397339</c:v>
                </c:pt>
                <c:pt idx="5">
                  <c:v>823.02584941293787</c:v>
                </c:pt>
                <c:pt idx="6">
                  <c:v>909.19074318746505</c:v>
                </c:pt>
                <c:pt idx="7">
                  <c:v>1004.330995570347</c:v>
                </c:pt>
                <c:pt idx="8">
                  <c:v>1109.3715137586948</c:v>
                </c:pt>
                <c:pt idx="9">
                  <c:v>1225.3303157259015</c:v>
                </c:pt>
                <c:pt idx="10">
                  <c:v>1353.32741944754</c:v>
                </c:pt>
                <c:pt idx="11">
                  <c:v>1494.5944733157198</c:v>
                </c:pt>
                <c:pt idx="12">
                  <c:v>1650.4851649633772</c:v>
                </c:pt>
                <c:pt idx="13">
                  <c:v>1822.4864413479395</c:v>
                </c:pt>
                <c:pt idx="14">
                  <c:v>2012.2305665220272</c:v>
                </c:pt>
                <c:pt idx="15">
                  <c:v>2221.5080345600363</c:v>
                </c:pt>
                <c:pt idx="16">
                  <c:v>2452.2813430406031</c:v>
                </c:pt>
                <c:pt idx="17">
                  <c:v>2706.6996166384702</c:v>
                </c:pt>
                <c:pt idx="18">
                  <c:v>2987.1140499854105</c:v>
                </c:pt>
                <c:pt idx="19">
                  <c:v>3296.094113141768</c:v>
                </c:pt>
                <c:pt idx="20">
                  <c:v>3636.4444307928625</c:v>
                </c:pt>
                <c:pt idx="21">
                  <c:v>4011.2222065606147</c:v>
                </c:pt>
                <c:pt idx="22">
                  <c:v>4423.7550154246137</c:v>
                </c:pt>
                <c:pt idx="23">
                  <c:v>4877.6587289427107</c:v>
                </c:pt>
                <c:pt idx="24">
                  <c:v>5376.8552684974484</c:v>
                </c:pt>
                <c:pt idx="25">
                  <c:v>5925.5897999722192</c:v>
                </c:pt>
                <c:pt idx="26">
                  <c:v>6528.4468880312061</c:v>
                </c:pt>
                <c:pt idx="27">
                  <c:v>7190.3650187751118</c:v>
                </c:pt>
                <c:pt idx="28">
                  <c:v>7916.648775670802</c:v>
                </c:pt>
                <c:pt idx="29">
                  <c:v>8712.9778157024703</c:v>
                </c:pt>
                <c:pt idx="30">
                  <c:v>9585.4116420481259</c:v>
                </c:pt>
                <c:pt idx="31">
                  <c:v>10540.389008971695</c:v>
                </c:pt>
                <c:pt idx="32">
                  <c:v>11584.720628515559</c:v>
                </c:pt>
                <c:pt idx="33">
                  <c:v>12725.573683678558</c:v>
                </c:pt>
                <c:pt idx="34">
                  <c:v>13970.446498476709</c:v>
                </c:pt>
                <c:pt idx="35">
                  <c:v>15327.131584203451</c:v>
                </c:pt>
                <c:pt idx="36">
                  <c:v>16803.665189515294</c:v>
                </c:pt>
                <c:pt idx="37">
                  <c:v>18408.261449671361</c:v>
                </c:pt>
                <c:pt idx="38">
                  <c:v>20149.229281120148</c:v>
                </c:pt>
                <c:pt idx="39">
                  <c:v>22034.870328686869</c:v>
                </c:pt>
                <c:pt idx="40">
                  <c:v>24073.35657306117</c:v>
                </c:pt>
                <c:pt idx="41">
                  <c:v>26272.58667554686</c:v>
                </c:pt>
                <c:pt idx="42">
                  <c:v>28640.020801926526</c:v>
                </c:pt>
                <c:pt idx="43">
                  <c:v>31182.49454808607</c:v>
                </c:pt>
                <c:pt idx="44">
                  <c:v>33906.013695550457</c:v>
                </c:pt>
                <c:pt idx="45">
                  <c:v>36815.532846926711</c:v>
                </c:pt>
                <c:pt idx="46">
                  <c:v>39914.722497866394</c:v>
                </c:pt>
                <c:pt idx="47">
                  <c:v>43205.730733267985</c:v>
                </c:pt>
                <c:pt idx="48">
                  <c:v>46688.947398199023</c:v>
                </c:pt>
                <c:pt idx="49">
                  <c:v>50362.780162137082</c:v>
                </c:pt>
                <c:pt idx="50">
                  <c:v>54223.453212517787</c:v>
                </c:pt>
                <c:pt idx="51">
                  <c:v>58264.840203644882</c:v>
                </c:pt>
                <c:pt idx="52">
                  <c:v>62478.343368405243</c:v>
                </c:pt>
                <c:pt idx="53">
                  <c:v>66852.830208515545</c:v>
                </c:pt>
                <c:pt idx="54">
                  <c:v>71374.637792693888</c:v>
                </c:pt>
                <c:pt idx="55">
                  <c:v>76027.652359569562</c:v>
                </c:pt>
                <c:pt idx="56">
                  <c:v>80793.468684900334</c:v>
                </c:pt>
                <c:pt idx="57">
                  <c:v>85651.629680052982</c:v>
                </c:pt>
                <c:pt idx="58">
                  <c:v>90579.942198392921</c:v>
                </c:pt>
                <c:pt idx="59">
                  <c:v>95554.860387990571</c:v>
                </c:pt>
                <c:pt idx="60">
                  <c:v>100551.92355117935</c:v>
                </c:pt>
                <c:pt idx="61">
                  <c:v>105546.23177318186</c:v>
                </c:pt>
                <c:pt idx="62">
                  <c:v>110512.9399386085</c:v>
                </c:pt>
                <c:pt idx="63">
                  <c:v>115427.74944481932</c:v>
                </c:pt>
                <c:pt idx="64">
                  <c:v>120267.37708600221</c:v>
                </c:pt>
                <c:pt idx="65">
                  <c:v>125009.9822034931</c:v>
                </c:pt>
                <c:pt idx="66">
                  <c:v>129635.53610227481</c:v>
                </c:pt>
                <c:pt idx="67">
                  <c:v>134126.12161662345</c:v>
                </c:pt>
                <c:pt idx="68">
                  <c:v>138466.15517973277</c:v>
                </c:pt>
                <c:pt idx="69">
                  <c:v>142642.52839145577</c:v>
                </c:pt>
                <c:pt idx="70">
                  <c:v>146644.67048600951</c:v>
                </c:pt>
                <c:pt idx="71">
                  <c:v>150464.53694583659</c:v>
                </c:pt>
                <c:pt idx="72">
                  <c:v>154096.53255428947</c:v>
                </c:pt>
                <c:pt idx="73">
                  <c:v>157537.37930349022</c:v>
                </c:pt>
                <c:pt idx="74">
                  <c:v>160785.94075525156</c:v>
                </c:pt>
                <c:pt idx="75">
                  <c:v>163843.01476160437</c:v>
                </c:pt>
                <c:pt idx="76">
                  <c:v>166711.10602058872</c:v>
                </c:pt>
                <c:pt idx="77">
                  <c:v>169394.18894282638</c:v>
                </c:pt>
                <c:pt idx="78">
                  <c:v>171897.46991697809</c:v>
                </c:pt>
                <c:pt idx="79">
                  <c:v>174227.15646068798</c:v>
                </c:pt>
                <c:pt idx="80">
                  <c:v>176390.23907813567</c:v>
                </c:pt>
                <c:pt idx="81">
                  <c:v>178394.2900348831</c:v>
                </c:pt>
                <c:pt idx="82">
                  <c:v>180247.28179077667</c:v>
                </c:pt>
                <c:pt idx="83">
                  <c:v>181957.42655576894</c:v>
                </c:pt>
                <c:pt idx="84">
                  <c:v>183533.03737760577</c:v>
                </c:pt>
                <c:pt idx="85">
                  <c:v>184982.41033843902</c:v>
                </c:pt>
                <c:pt idx="86">
                  <c:v>186313.72681776693</c:v>
                </c:pt>
                <c:pt idx="87">
                  <c:v>187534.97434956356</c:v>
                </c:pt>
                <c:pt idx="88">
                  <c:v>188653.88433434535</c:v>
                </c:pt>
                <c:pt idx="89">
                  <c:v>189677.88473264995</c:v>
                </c:pt>
                <c:pt idx="90">
                  <c:v>190614.06583612043</c:v>
                </c:pt>
                <c:pt idx="91">
                  <c:v>191469.15725971534</c:v>
                </c:pt>
                <c:pt idx="92">
                  <c:v>192249.51440053759</c:v>
                </c:pt>
                <c:pt idx="93">
                  <c:v>192961.11274623868</c:v>
                </c:pt>
                <c:pt idx="94">
                  <c:v>193609.54857355304</c:v>
                </c:pt>
                <c:pt idx="95">
                  <c:v>194200.04474338688</c:v>
                </c:pt>
                <c:pt idx="96">
                  <c:v>194737.46046427151</c:v>
                </c:pt>
                <c:pt idx="97">
                  <c:v>195226.30405472021</c:v>
                </c:pt>
                <c:pt idx="98">
                  <c:v>195670.74788304997</c:v>
                </c:pt>
                <c:pt idx="99">
                  <c:v>196074.64479815203</c:v>
                </c:pt>
                <c:pt idx="100">
                  <c:v>196441.54548537932</c:v>
                </c:pt>
                <c:pt idx="101">
                  <c:v>196774.7162879472</c:v>
                </c:pt>
                <c:pt idx="102">
                  <c:v>197077.1571264352</c:v>
                </c:pt>
                <c:pt idx="103">
                  <c:v>197351.61922797438</c:v>
                </c:pt>
                <c:pt idx="104">
                  <c:v>197600.62244359899</c:v>
                </c:pt>
                <c:pt idx="105">
                  <c:v>197826.47198824849</c:v>
                </c:pt>
                <c:pt idx="106">
                  <c:v>198031.27448428521</c:v>
                </c:pt>
                <c:pt idx="107">
                  <c:v>198216.95322736105</c:v>
                </c:pt>
                <c:pt idx="108">
                  <c:v>198385.26262419025</c:v>
                </c:pt>
                <c:pt idx="109">
                  <c:v>198537.80177632405</c:v>
                </c:pt>
                <c:pt idx="110">
                  <c:v>198676.02720334253</c:v>
                </c:pt>
                <c:pt idx="111">
                  <c:v>198801.26471382732</c:v>
                </c:pt>
                <c:pt idx="112">
                  <c:v>198914.72044380818</c:v>
                </c:pt>
                <c:pt idx="113">
                  <c:v>199017.49109072931</c:v>
                </c:pt>
                <c:pt idx="114">
                  <c:v>199110.57337690992</c:v>
                </c:pt>
                <c:pt idx="115">
                  <c:v>199194.87278045228</c:v>
                </c:pt>
                <c:pt idx="116">
                  <c:v>199271.21157397042</c:v>
                </c:pt>
                <c:pt idx="117">
                  <c:v>199340.33621270291</c:v>
                </c:pt>
                <c:pt idx="118">
                  <c:v>199402.92411381329</c:v>
                </c:pt>
                <c:pt idx="119">
                  <c:v>199459.58986819032</c:v>
                </c:pt>
                <c:pt idx="120">
                  <c:v>199510.89092502263</c:v>
                </c:pt>
                <c:pt idx="121">
                  <c:v>199557.33278799278</c:v>
                </c:pt>
                <c:pt idx="122">
                  <c:v>199599.37376022566</c:v>
                </c:pt>
                <c:pt idx="123">
                  <c:v>199637.42927323587</c:v>
                </c:pt>
                <c:pt idx="124">
                  <c:v>199671.87583312549</c:v>
                </c:pt>
                <c:pt idx="125">
                  <c:v>199703.05461523967</c:v>
                </c:pt>
                <c:pt idx="126">
                  <c:v>199731.27473644301</c:v>
                </c:pt>
                <c:pt idx="127">
                  <c:v>199756.81623216823</c:v>
                </c:pt>
                <c:pt idx="128">
                  <c:v>199779.93276343212</c:v>
                </c:pt>
                <c:pt idx="129">
                  <c:v>199800.85407713428</c:v>
                </c:pt>
                <c:pt idx="130">
                  <c:v>199819.78824116016</c:v>
                </c:pt>
                <c:pt idx="131">
                  <c:v>199836.92367411265</c:v>
                </c:pt>
                <c:pt idx="132">
                  <c:v>199852.43098789777</c:v>
                </c:pt>
                <c:pt idx="133">
                  <c:v>199866.46465989121</c:v>
                </c:pt>
                <c:pt idx="134">
                  <c:v>199879.16455001605</c:v>
                </c:pt>
                <c:pt idx="135">
                  <c:v>199890.65727676215</c:v>
                </c:pt>
                <c:pt idx="136">
                  <c:v>199901.0574649729</c:v>
                </c:pt>
                <c:pt idx="137">
                  <c:v>199910.4688771138</c:v>
                </c:pt>
                <c:pt idx="138">
                  <c:v>199918.98543870827</c:v>
                </c:pt>
                <c:pt idx="139">
                  <c:v>199926.69216768371</c:v>
                </c:pt>
                <c:pt idx="140">
                  <c:v>199933.66601650184</c:v>
                </c:pt>
                <c:pt idx="141">
                  <c:v>199939.9766351521</c:v>
                </c:pt>
                <c:pt idx="142">
                  <c:v>199945.68706235755</c:v>
                </c:pt>
                <c:pt idx="143">
                  <c:v>199950.85435167665</c:v>
                </c:pt>
                <c:pt idx="144">
                  <c:v>199955.53013857422</c:v>
                </c:pt>
                <c:pt idx="145">
                  <c:v>199959.7611539799</c:v>
                </c:pt>
                <c:pt idx="146">
                  <c:v>199963.58968934466</c:v>
                </c:pt>
                <c:pt idx="147">
                  <c:v>199967.05401774423</c:v>
                </c:pt>
                <c:pt idx="148">
                  <c:v>199970.1887751566</c:v>
                </c:pt>
                <c:pt idx="149">
                  <c:v>199973.02530565986</c:v>
                </c:pt>
                <c:pt idx="150">
                  <c:v>199975.5919739462</c:v>
                </c:pt>
                <c:pt idx="151">
                  <c:v>199977.91444823219</c:v>
                </c:pt>
                <c:pt idx="152">
                  <c:v>199980.01595635837</c:v>
                </c:pt>
                <c:pt idx="153">
                  <c:v>199981.91751760908</c:v>
                </c:pt>
                <c:pt idx="154">
                  <c:v>199983.63815254639</c:v>
                </c:pt>
                <c:pt idx="155">
                  <c:v>199985.1950729368</c:v>
                </c:pt>
                <c:pt idx="156">
                  <c:v>199986.60385365444</c:v>
                </c:pt>
                <c:pt idx="157">
                  <c:v>199987.87858826644</c:v>
                </c:pt>
                <c:pt idx="158">
                  <c:v>199989.03202984604</c:v>
                </c:pt>
                <c:pt idx="159">
                  <c:v>199990.0757184129</c:v>
                </c:pt>
                <c:pt idx="160">
                  <c:v>199991.02009626885</c:v>
                </c:pt>
                <c:pt idx="161">
                  <c:v>199991.87461237592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1-F34A-8208-0D2165B77471}"/>
            </c:ext>
          </c:extLst>
        </c:ser>
        <c:ser>
          <c:idx val="1"/>
          <c:order val="1"/>
          <c:tx>
            <c:v>S-2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'A.ForestLogistGrowthModel.xls'!$F$21:$F$182</c:f>
              <c:numCache>
                <c:formatCode>0</c:formatCode>
                <c:ptCount val="162"/>
                <c:pt idx="0">
                  <c:v>500</c:v>
                </c:pt>
                <c:pt idx="1">
                  <c:v>528.16365484598191</c:v>
                </c:pt>
                <c:pt idx="2">
                  <c:v>557.90734812252651</c:v>
                </c:pt>
                <c:pt idx="3">
                  <c:v>589.31898874388582</c:v>
                </c:pt>
                <c:pt idx="4">
                  <c:v>622.49129164416547</c:v>
                </c:pt>
                <c:pt idx="5">
                  <c:v>657.52203067627386</c:v>
                </c:pt>
                <c:pt idx="6">
                  <c:v>694.51430366940065</c:v>
                </c:pt>
                <c:pt idx="7">
                  <c:v>733.5768100923699</c:v>
                </c:pt>
                <c:pt idx="8">
                  <c:v>774.82414176912221</c:v>
                </c:pt>
                <c:pt idx="9">
                  <c:v>818.37708708864636</c:v>
                </c:pt>
                <c:pt idx="10">
                  <c:v>864.36294914443624</c:v>
                </c:pt>
                <c:pt idx="11">
                  <c:v>912.91587822751569</c:v>
                </c:pt>
                <c:pt idx="12">
                  <c:v>964.17721908171939</c:v>
                </c:pt>
                <c:pt idx="13">
                  <c:v>1018.2958733096029</c:v>
                </c:pt>
                <c:pt idx="14">
                  <c:v>1075.4286772914734</c:v>
                </c:pt>
                <c:pt idx="15">
                  <c:v>1135.7407959477741</c:v>
                </c:pt>
                <c:pt idx="16">
                  <c:v>1199.4061326357073</c:v>
                </c:pt>
                <c:pt idx="17">
                  <c:v>1266.6077554235449</c:v>
                </c:pt>
                <c:pt idx="18">
                  <c:v>1337.5383399297075</c:v>
                </c:pt>
                <c:pt idx="19">
                  <c:v>1412.4006288472324</c:v>
                </c:pt>
                <c:pt idx="20">
                  <c:v>1491.407908196597</c:v>
                </c:pt>
                <c:pt idx="21">
                  <c:v>1574.7845002597815</c:v>
                </c:pt>
                <c:pt idx="22">
                  <c:v>1662.7662730445563</c:v>
                </c:pt>
                <c:pt idx="23">
                  <c:v>1755.6011660088384</c:v>
                </c:pt>
                <c:pt idx="24">
                  <c:v>1853.5497316390174</c:v>
                </c:pt>
                <c:pt idx="25">
                  <c:v>1956.8856923217254</c:v>
                </c:pt>
                <c:pt idx="26">
                  <c:v>2065.896511773858</c:v>
                </c:pt>
                <c:pt idx="27">
                  <c:v>2180.8839800988526</c:v>
                </c:pt>
                <c:pt idx="28">
                  <c:v>2302.1648113163383</c:v>
                </c:pt>
                <c:pt idx="29">
                  <c:v>2430.0712519652125</c:v>
                </c:pt>
                <c:pt idx="30">
                  <c:v>2564.9516991048281</c:v>
                </c:pt>
                <c:pt idx="31">
                  <c:v>2707.1713257330939</c:v>
                </c:pt>
                <c:pt idx="32">
                  <c:v>2857.1127113016737</c:v>
                </c:pt>
                <c:pt idx="33">
                  <c:v>3015.1764746348254</c:v>
                </c:pt>
                <c:pt idx="34">
                  <c:v>3181.7819061475402</c:v>
                </c:pt>
                <c:pt idx="35">
                  <c:v>3357.3675958083963</c:v>
                </c:pt>
                <c:pt idx="36">
                  <c:v>3542.3920528008052</c:v>
                </c:pt>
                <c:pt idx="37">
                  <c:v>3737.3343123013383</c:v>
                </c:pt>
                <c:pt idx="38">
                  <c:v>3942.6945242138522</c:v>
                </c:pt>
                <c:pt idx="39">
                  <c:v>4158.9945180721024</c:v>
                </c:pt>
                <c:pt idx="40">
                  <c:v>4386.7783376503676</c:v>
                </c:pt>
                <c:pt idx="41">
                  <c:v>4626.6127381013721</c:v>
                </c:pt>
                <c:pt idx="42">
                  <c:v>4879.0876376736378</c:v>
                </c:pt>
                <c:pt idx="43">
                  <c:v>5144.8165152477823</c:v>
                </c:pt>
                <c:pt idx="44">
                  <c:v>5424.4367440756314</c:v>
                </c:pt>
                <c:pt idx="45">
                  <c:v>5718.6098512105355</c:v>
                </c:pt>
                <c:pt idx="46">
                  <c:v>6028.0216911872922</c:v>
                </c:pt>
                <c:pt idx="47">
                  <c:v>6353.382521552051</c:v>
                </c:pt>
                <c:pt idx="48">
                  <c:v>6695.4269668649058</c:v>
                </c:pt>
                <c:pt idx="49">
                  <c:v>7054.9138568115377</c:v>
                </c:pt>
                <c:pt idx="50">
                  <c:v>7432.6259230779569</c:v>
                </c:pt>
                <c:pt idx="51">
                  <c:v>7829.3693386802597</c:v>
                </c:pt>
                <c:pt idx="52">
                  <c:v>8245.973082517874</c:v>
                </c:pt>
                <c:pt idx="53">
                  <c:v>8683.2881110561921</c:v>
                </c:pt>
                <c:pt idx="54">
                  <c:v>9142.1863182678499</c:v>
                </c:pt>
                <c:pt idx="55">
                  <c:v>9623.5592643008677</c:v>
                </c:pt>
                <c:pt idx="56">
                  <c:v>10128.316652828755</c:v>
                </c:pt>
                <c:pt idx="57">
                  <c:v>10657.384536709364</c:v>
                </c:pt>
                <c:pt idx="58">
                  <c:v>11211.70323147666</c:v>
                </c:pt>
                <c:pt idx="59">
                  <c:v>11792.224916356283</c:v>
                </c:pt>
                <c:pt idx="60">
                  <c:v>12399.910902979465</c:v>
                </c:pt>
                <c:pt idx="61">
                  <c:v>13035.728552821785</c:v>
                </c:pt>
                <c:pt idx="62">
                  <c:v>13700.647825663975</c:v>
                </c:pt>
                <c:pt idx="63">
                  <c:v>14395.637443117652</c:v>
                </c:pt>
                <c:pt idx="64">
                  <c:v>15121.660653530789</c:v>
                </c:pt>
                <c:pt idx="65">
                  <c:v>15879.67058743949</c:v>
                </c:pt>
                <c:pt idx="66">
                  <c:v>16670.605196212266</c:v>
                </c:pt>
                <c:pt idx="67">
                  <c:v>17495.381770683209</c:v>
                </c:pt>
                <c:pt idx="68">
                  <c:v>18354.891041426421</c:v>
                </c:pt>
                <c:pt idx="69">
                  <c:v>19249.990867909764</c:v>
                </c:pt>
                <c:pt idx="70">
                  <c:v>20181.499530091052</c:v>
                </c:pt>
                <c:pt idx="71">
                  <c:v>21150.188643076624</c:v>
                </c:pt>
                <c:pt idx="72">
                  <c:v>22156.775723224237</c:v>
                </c:pt>
                <c:pt idx="73">
                  <c:v>23201.916442484842</c:v>
                </c:pt>
                <c:pt idx="74">
                  <c:v>24286.196616765574</c:v>
                </c:pt>
                <c:pt idx="75">
                  <c:v>25410.123983545684</c:v>
                </c:pt>
                <c:pt idx="76">
                  <c:v>26574.119833751931</c:v>
                </c:pt>
                <c:pt idx="77">
                  <c:v>27778.51057281992</c:v>
                </c:pt>
                <c:pt idx="78">
                  <c:v>29023.519295728554</c:v>
                </c:pt>
                <c:pt idx="79">
                  <c:v>30309.257470351517</c:v>
                </c:pt>
                <c:pt idx="80">
                  <c:v>31635.716832449758</c:v>
                </c:pt>
                <c:pt idx="81">
                  <c:v>33002.761603735205</c:v>
                </c:pt>
                <c:pt idx="82">
                  <c:v>34410.121151347346</c:v>
                </c:pt>
                <c:pt idx="83">
                  <c:v>35857.38321247053</c:v>
                </c:pt>
                <c:pt idx="84">
                  <c:v>37343.98781134771</c:v>
                </c:pt>
                <c:pt idx="85">
                  <c:v>38869.221997295826</c:v>
                </c:pt>
                <c:pt idx="86">
                  <c:v>40432.215531194808</c:v>
                </c:pt>
                <c:pt idx="87">
                  <c:v>42031.937644054124</c:v>
                </c:pt>
                <c:pt idx="88">
                  <c:v>43667.194984446294</c:v>
                </c:pt>
                <c:pt idx="89">
                  <c:v>45336.630861701262</c:v>
                </c:pt>
                <c:pt idx="90">
                  <c:v>47038.725878727666</c:v>
                </c:pt>
                <c:pt idx="91">
                  <c:v>48771.80003220759</c:v>
                </c:pt>
                <c:pt idx="92">
                  <c:v>50534.016338848269</c:v>
                </c:pt>
                <c:pt idx="93">
                  <c:v>52323.386024630316</c:v>
                </c:pt>
                <c:pt idx="94">
                  <c:v>54137.775289933612</c:v>
                </c:pt>
                <c:pt idx="95">
                  <c:v>55974.913637534351</c:v>
                </c:pt>
                <c:pt idx="96">
                  <c:v>57832.403723324438</c:v>
                </c:pt>
                <c:pt idx="97">
                  <c:v>59707.732661873815</c:v>
                </c:pt>
                <c:pt idx="98">
                  <c:v>61598.284691363173</c:v>
                </c:pt>
                <c:pt idx="99">
                  <c:v>63501.355075721767</c:v>
                </c:pt>
                <c:pt idx="100">
                  <c:v>65414.165096793782</c:v>
                </c:pt>
                <c:pt idx="101">
                  <c:v>67333.877966776519</c:v>
                </c:pt>
                <c:pt idx="102">
                  <c:v>69257.615471731697</c:v>
                </c:pt>
                <c:pt idx="103">
                  <c:v>71182.475141285569</c:v>
                </c:pt>
                <c:pt idx="104">
                  <c:v>73105.547728216698</c:v>
                </c:pt>
                <c:pt idx="105">
                  <c:v>75023.934774855719</c:v>
                </c:pt>
                <c:pt idx="106">
                  <c:v>76934.766041317751</c:v>
                </c:pt>
                <c:pt idx="107">
                  <c:v>78835.216573618207</c:v>
                </c:pt>
                <c:pt idx="108">
                  <c:v>80722.523197581831</c:v>
                </c:pt>
                <c:pt idx="109">
                  <c:v>82594.000236887834</c:v>
                </c:pt>
                <c:pt idx="110">
                  <c:v>84447.054270188266</c:v>
                </c:pt>
                <c:pt idx="111">
                  <c:v>86279.197762452939</c:v>
                </c:pt>
                <c:pt idx="112">
                  <c:v>88088.061428895613</c:v>
                </c:pt>
                <c:pt idx="113">
                  <c:v>89871.405215300503</c:v>
                </c:pt>
                <c:pt idx="114">
                  <c:v>91627.127805533513</c:v>
                </c:pt>
                <c:pt idx="115">
                  <c:v>93353.274594715098</c:v>
                </c:pt>
                <c:pt idx="116">
                  <c:v>95048.044094189681</c:v>
                </c:pt>
                <c:pt idx="117">
                  <c:v>96709.792761337361</c:v>
                </c:pt>
                <c:pt idx="118">
                  <c:v>98337.038272790625</c:v>
                </c:pt>
                <c:pt idx="119">
                  <c:v>99928.461283186931</c:v>
                </c:pt>
                <c:pt idx="120">
                  <c:v>101482.90573274746</c:v>
                </c:pt>
                <c:pt idx="121">
                  <c:v>102999.37778538142</c:v>
                </c:pt>
                <c:pt idx="122">
                  <c:v>104477.04349443555</c:v>
                </c:pt>
                <c:pt idx="123">
                  <c:v>105915.22530552317</c:v>
                </c:pt>
                <c:pt idx="124">
                  <c:v>107313.39751504676</c:v>
                </c:pt>
                <c:pt idx="125">
                  <c:v>108671.18080915629</c:v>
                </c:pt>
                <c:pt idx="126">
                  <c:v>109988.33601110798</c:v>
                </c:pt>
                <c:pt idx="127">
                  <c:v>111264.75716552725</c:v>
                </c:pt>
                <c:pt idx="128">
                  <c:v>112500.46408620656</c:v>
                </c:pt>
                <c:pt idx="129">
                  <c:v>113695.59449008631</c:v>
                </c:pt>
                <c:pt idx="130">
                  <c:v>114850.39583430217</c:v>
                </c:pt>
                <c:pt idx="131">
                  <c:v>115965.21696596888</c:v>
                </c:pt>
                <c:pt idx="132">
                  <c:v>117040.49968603798</c:v>
                </c:pt>
                <c:pt idx="133">
                  <c:v>118076.77031942725</c:v>
                </c:pt>
                <c:pt idx="134">
                  <c:v>119074.63137397295</c:v>
                </c:pt>
                <c:pt idx="135">
                  <c:v>120034.75336085967</c:v>
                </c:pt>
                <c:pt idx="136">
                  <c:v>120957.86683927935</c:v>
                </c:pt>
                <c:pt idx="137">
                  <c:v>121844.75473835673</c:v>
                </c:pt>
                <c:pt idx="138">
                  <c:v>122696.24500002268</c:v>
                </c:pt>
                <c:pt idx="139">
                  <c:v>123513.2035776525</c:v>
                </c:pt>
                <c:pt idx="140">
                  <c:v>124296.52781701655</c:v>
                </c:pt>
                <c:pt idx="141">
                  <c:v>125047.14023848616</c:v>
                </c:pt>
                <c:pt idx="142">
                  <c:v>125765.98273254615</c:v>
                </c:pt>
                <c:pt idx="143">
                  <c:v>126454.01117451003</c:v>
                </c:pt>
                <c:pt idx="144">
                  <c:v>127112.190458916</c:v>
                </c:pt>
                <c:pt idx="145">
                  <c:v>127741.48994938999</c:v>
                </c:pt>
                <c:pt idx="146">
                  <c:v>128342.87933576886</c:v>
                </c:pt>
                <c:pt idx="147">
                  <c:v>128917.3248869441</c:v>
                </c:pt>
                <c:pt idx="148">
                  <c:v>129465.78608517227</c:v>
                </c:pt>
                <c:pt idx="149">
                  <c:v>129989.2126254516</c:v>
                </c:pt>
                <c:pt idx="150">
                  <c:v>130488.54176193122</c:v>
                </c:pt>
                <c:pt idx="151">
                  <c:v>130964.69598214942</c:v>
                </c:pt>
                <c:pt idx="152">
                  <c:v>131418.58098913508</c:v>
                </c:pt>
                <c:pt idx="153">
                  <c:v>131851.08397099801</c:v>
                </c:pt>
                <c:pt idx="154">
                  <c:v>132263.07213753407</c:v>
                </c:pt>
                <c:pt idx="155">
                  <c:v>132655.39150352887</c:v>
                </c:pt>
                <c:pt idx="156">
                  <c:v>133028.86589881705</c:v>
                </c:pt>
                <c:pt idx="157">
                  <c:v>133384.29618570473</c:v>
                </c:pt>
                <c:pt idx="158">
                  <c:v>133722.45966505352</c:v>
                </c:pt>
                <c:pt idx="159">
                  <c:v>134044.10965312182</c:v>
                </c:pt>
                <c:pt idx="160">
                  <c:v>134349.97521213914</c:v>
                </c:pt>
                <c:pt idx="161">
                  <c:v>134640.76101852226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1-F34A-8208-0D2165B77471}"/>
            </c:ext>
          </c:extLst>
        </c:ser>
        <c:ser>
          <c:idx val="2"/>
          <c:order val="2"/>
          <c:tx>
            <c:v>S-3</c:v>
          </c:tx>
          <c:spPr>
            <a:solidFill>
              <a:srgbClr val="FCF305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'A.ForestLogistGrowthModel.xls'!$G$21:$G$182</c:f>
              <c:numCache>
                <c:formatCode>0</c:formatCode>
                <c:ptCount val="162"/>
                <c:pt idx="0">
                  <c:v>500</c:v>
                </c:pt>
                <c:pt idx="1">
                  <c:v>524.47787382573858</c:v>
                </c:pt>
                <c:pt idx="2">
                  <c:v>550.14856343736619</c:v>
                </c:pt>
                <c:pt idx="3">
                  <c:v>577.06964210797878</c:v>
                </c:pt>
                <c:pt idx="4">
                  <c:v>605.30140655892535</c:v>
                </c:pt>
                <c:pt idx="5">
                  <c:v>634.90700022593364</c:v>
                </c:pt>
                <c:pt idx="6">
                  <c:v>665.95254154111331</c:v>
                </c:pt>
                <c:pt idx="7">
                  <c:v>698.50725737636469</c:v>
                </c:pt>
                <c:pt idx="8">
                  <c:v>732.64362179133173</c:v>
                </c:pt>
                <c:pt idx="9">
                  <c:v>768.43750022565223</c:v>
                </c:pt>
                <c:pt idx="10">
                  <c:v>805.96829927078079</c:v>
                </c:pt>
                <c:pt idx="11">
                  <c:v>845.31912215093007</c:v>
                </c:pt>
                <c:pt idx="12">
                  <c:v>886.57693003557449</c:v>
                </c:pt>
                <c:pt idx="13">
                  <c:v>929.83270929730145</c:v>
                </c:pt>
                <c:pt idx="14">
                  <c:v>975.18164481844622</c:v>
                </c:pt>
                <c:pt idx="15">
                  <c:v>1022.723299437666</c:v>
                </c:pt>
                <c:pt idx="16">
                  <c:v>1072.5617996132632</c:v>
                </c:pt>
                <c:pt idx="17">
                  <c:v>1124.8060273633696</c:v>
                </c:pt>
                <c:pt idx="18">
                  <c:v>1179.5698185238718</c:v>
                </c:pt>
                <c:pt idx="19">
                  <c:v>1236.9721673429133</c:v>
                </c:pt>
                <c:pt idx="20">
                  <c:v>1297.1374374056738</c:v>
                </c:pt>
                <c:pt idx="21">
                  <c:v>1360.1955788546422</c:v>
                </c:pt>
                <c:pt idx="22">
                  <c:v>1426.2823518384128</c:v>
                </c:pt>
                <c:pt idx="23">
                  <c:v>1495.5395560858424</c:v>
                </c:pt>
                <c:pt idx="24">
                  <c:v>1568.1152664618535</c:v>
                </c:pt>
                <c:pt idx="25">
                  <c:v>1644.1640743158714</c:v>
                </c:pt>
                <c:pt idx="26">
                  <c:v>1723.8473343834587</c:v>
                </c:pt>
                <c:pt idx="27">
                  <c:v>1807.3334169457428</c:v>
                </c:pt>
                <c:pt idx="28">
                  <c:v>1894.7979648892795</c:v>
                </c:pt>
                <c:pt idx="29">
                  <c:v>1986.4241552406513</c:v>
                </c:pt>
                <c:pt idx="30">
                  <c:v>2082.4029646748154</c:v>
                </c:pt>
                <c:pt idx="31">
                  <c:v>2182.9334384135927</c:v>
                </c:pt>
                <c:pt idx="32">
                  <c:v>2288.2229618402444</c:v>
                </c:pt>
                <c:pt idx="33">
                  <c:v>2398.4875340571843</c:v>
                </c:pt>
                <c:pt idx="34">
                  <c:v>2513.9520425062674</c:v>
                </c:pt>
                <c:pt idx="35">
                  <c:v>2634.8505376540229</c:v>
                </c:pt>
                <c:pt idx="36">
                  <c:v>2761.4265066174025</c:v>
                </c:pt>
                <c:pt idx="37">
                  <c:v>2893.9331444684822</c:v>
                </c:pt>
                <c:pt idx="38">
                  <c:v>3032.6336218087686</c:v>
                </c:pt>
                <c:pt idx="39">
                  <c:v>3177.8013470448532</c:v>
                </c:pt>
                <c:pt idx="40">
                  <c:v>3329.7202216268324</c:v>
                </c:pt>
                <c:pt idx="41">
                  <c:v>3488.6848863289397</c:v>
                </c:pt>
                <c:pt idx="42">
                  <c:v>3655.0009564579841</c:v>
                </c:pt>
                <c:pt idx="43">
                  <c:v>3828.9852436694282</c:v>
                </c:pt>
                <c:pt idx="44">
                  <c:v>4010.9659618534001</c:v>
                </c:pt>
                <c:pt idx="45">
                  <c:v>4201.2829143236804</c:v>
                </c:pt>
                <c:pt idx="46">
                  <c:v>4400.2876593023566</c:v>
                </c:pt>
                <c:pt idx="47">
                  <c:v>4608.3436504418423</c:v>
                </c:pt>
                <c:pt idx="48">
                  <c:v>4825.8263488653147</c:v>
                </c:pt>
                <c:pt idx="49">
                  <c:v>5053.1233029373652</c:v>
                </c:pt>
                <c:pt idx="50">
                  <c:v>5290.6341917004966</c:v>
                </c:pt>
                <c:pt idx="51">
                  <c:v>5538.7708276314615</c:v>
                </c:pt>
                <c:pt idx="52">
                  <c:v>5797.9571140871867</c:v>
                </c:pt>
                <c:pt idx="53">
                  <c:v>6068.6289525251832</c:v>
                </c:pt>
                <c:pt idx="54">
                  <c:v>6351.234094301708</c:v>
                </c:pt>
                <c:pt idx="55">
                  <c:v>6646.2319315758687</c:v>
                </c:pt>
                <c:pt idx="56">
                  <c:v>6954.0932215839193</c:v>
                </c:pt>
                <c:pt idx="57">
                  <c:v>7275.2997382999411</c:v>
                </c:pt>
                <c:pt idx="58">
                  <c:v>7610.3438452728733</c:v>
                </c:pt>
                <c:pt idx="59">
                  <c:v>7959.7279832313889</c:v>
                </c:pt>
                <c:pt idx="60">
                  <c:v>8323.9640658849494</c:v>
                </c:pt>
                <c:pt idx="61">
                  <c:v>8703.5727772287391</c:v>
                </c:pt>
                <c:pt idx="62">
                  <c:v>9099.0827635913138</c:v>
                </c:pt>
                <c:pt idx="63">
                  <c:v>9511.0297136552454</c:v>
                </c:pt>
                <c:pt idx="64">
                  <c:v>9939.9553197432579</c:v>
                </c:pt>
                <c:pt idx="65">
                  <c:v>10386.406113805813</c:v>
                </c:pt>
                <c:pt idx="66">
                  <c:v>10850.932171781657</c:v>
                </c:pt>
                <c:pt idx="67">
                  <c:v>11334.085680342359</c:v>
                </c:pt>
                <c:pt idx="68">
                  <c:v>11836.419360486991</c:v>
                </c:pt>
                <c:pt idx="69">
                  <c:v>12358.484743035455</c:v>
                </c:pt>
                <c:pt idx="70">
                  <c:v>12900.83029179087</c:v>
                </c:pt>
                <c:pt idx="71">
                  <c:v>13463.999371013178</c:v>
                </c:pt>
                <c:pt idx="72">
                  <c:v>14048.528054878834</c:v>
                </c:pt>
                <c:pt idx="73">
                  <c:v>14654.942777804508</c:v>
                </c:pt>
                <c:pt idx="74">
                  <c:v>15283.75782589257</c:v>
                </c:pt>
                <c:pt idx="75">
                  <c:v>15935.47267132022</c:v>
                </c:pt>
                <c:pt idx="76">
                  <c:v>16610.569153243661</c:v>
                </c:pt>
                <c:pt idx="77">
                  <c:v>17309.508510724703</c:v>
                </c:pt>
                <c:pt idx="78">
                  <c:v>18032.728275305293</c:v>
                </c:pt>
                <c:pt idx="79">
                  <c:v>18780.639033148018</c:v>
                </c:pt>
                <c:pt idx="80">
                  <c:v>19553.621069114131</c:v>
                </c:pt>
                <c:pt idx="81">
                  <c:v>20352.020907747596</c:v>
                </c:pt>
                <c:pt idx="82">
                  <c:v>21176.147768849514</c:v>
                </c:pt>
                <c:pt idx="83">
                  <c:v>22026.269958132176</c:v>
                </c:pt>
                <c:pt idx="84">
                  <c:v>22902.611216299149</c:v>
                </c:pt>
                <c:pt idx="85">
                  <c:v>23805.347052763977</c:v>
                </c:pt>
                <c:pt idx="86">
                  <c:v>24734.601093045861</c:v>
                </c:pt>
                <c:pt idx="87">
                  <c:v>25690.441471609942</c:v>
                </c:pt>
                <c:pt idx="88">
                  <c:v>26672.877304491176</c:v>
                </c:pt>
                <c:pt idx="89">
                  <c:v>27681.855278387418</c:v>
                </c:pt>
                <c:pt idx="90">
                  <c:v>28717.256394959706</c:v>
                </c:pt>
                <c:pt idx="91">
                  <c:v>29778.892910762243</c:v>
                </c:pt>
                <c:pt idx="92">
                  <c:v>30866.505514468252</c:v>
                </c:pt>
                <c:pt idx="93">
                  <c:v>31979.760783788388</c:v>
                </c:pt>
                <c:pt idx="94">
                  <c:v>33118.248964626306</c:v>
                </c:pt>
                <c:pt idx="95">
                  <c:v>34281.482114518818</c:v>
                </c:pt>
                <c:pt idx="96">
                  <c:v>35468.892651209622</c:v>
                </c:pt>
                <c:pt idx="97">
                  <c:v>36679.832345263821</c:v>
                </c:pt>
                <c:pt idx="98">
                  <c:v>37913.571792912058</c:v>
                </c:pt>
                <c:pt idx="99">
                  <c:v>39169.300401805303</c:v>
                </c:pt>
                <c:pt idx="100">
                  <c:v>40446.126918067064</c:v>
                </c:pt>
                <c:pt idx="101">
                  <c:v>41743.080517970069</c:v>
                </c:pt>
                <c:pt idx="102">
                  <c:v>43059.112481785654</c:v>
                </c:pt>
                <c:pt idx="103">
                  <c:v>44393.098460919748</c:v>
                </c:pt>
                <c:pt idx="104">
                  <c:v>45743.841342447136</c:v>
                </c:pt>
                <c:pt idx="105">
                  <c:v>47110.074707692969</c:v>
                </c:pt>
                <c:pt idx="106">
                  <c:v>48490.466873715035</c:v>
                </c:pt>
                <c:pt idx="107">
                  <c:v>49883.625498553054</c:v>
                </c:pt>
                <c:pt idx="108">
                  <c:v>51288.102723091775</c:v>
                </c:pt>
                <c:pt idx="109">
                  <c:v>52702.400814496119</c:v>
                </c:pt>
                <c:pt idx="110">
                  <c:v>54124.978268591964</c:v>
                </c:pt>
                <c:pt idx="111">
                  <c:v>55554.256321453533</c:v>
                </c:pt>
                <c:pt idx="112">
                  <c:v>56988.625813985222</c:v>
                </c:pt>
                <c:pt idx="113">
                  <c:v>58426.454347603729</c:v>
                </c:pt>
                <c:pt idx="114">
                  <c:v>59866.093664375592</c:v>
                </c:pt>
                <c:pt idx="115">
                  <c:v>61305.887181261955</c:v>
                </c:pt>
                <c:pt idx="116">
                  <c:v>62744.177605560842</c:v>
                </c:pt>
                <c:pt idx="117">
                  <c:v>64179.314557280646</c:v>
                </c:pt>
                <c:pt idx="118">
                  <c:v>65609.662124062277</c:v>
                </c:pt>
                <c:pt idx="119">
                  <c:v>67033.606275395636</c:v>
                </c:pt>
                <c:pt idx="120">
                  <c:v>68449.562065216494</c:v>
                </c:pt>
                <c:pt idx="121">
                  <c:v>69855.980555468239</c:v>
                </c:pt>
                <c:pt idx="122">
                  <c:v>71251.355397776511</c:v>
                </c:pt>
                <c:pt idx="123">
                  <c:v>72634.229015902965</c:v>
                </c:pt>
                <c:pt idx="124">
                  <c:v>74003.198337982831</c:v>
                </c:pt>
                <c:pt idx="125">
                  <c:v>75356.9200345555</c:v>
                </c:pt>
                <c:pt idx="126">
                  <c:v>76694.115225908317</c:v>
                </c:pt>
                <c:pt idx="127">
                  <c:v>78013.573630097788</c:v>
                </c:pt>
                <c:pt idx="128">
                  <c:v>79314.157131020867</c:v>
                </c:pt>
                <c:pt idx="129">
                  <c:v>80594.802753914104</c:v>
                </c:pt>
                <c:pt idx="130">
                  <c:v>81854.525043501126</c:v>
                </c:pt>
                <c:pt idx="131">
                  <c:v>83092.417847543329</c:v>
                </c:pt>
                <c:pt idx="132">
                  <c:v>84307.655515645689</c:v>
                </c:pt>
                <c:pt idx="133">
                  <c:v>85499.493529716157</c:v>
                </c:pt>
                <c:pt idx="134">
                  <c:v>86667.268588384322</c:v>
                </c:pt>
                <c:pt idx="135">
                  <c:v>87810.398172881236</c:v>
                </c:pt>
                <c:pt idx="136">
                  <c:v>88928.379626322669</c:v>
                </c:pt>
                <c:pt idx="137">
                  <c:v>90020.788781991607</c:v>
                </c:pt>
                <c:pt idx="138">
                  <c:v>91087.278179081462</c:v>
                </c:pt>
                <c:pt idx="139">
                  <c:v>92127.57490644489</c:v>
                </c:pt>
                <c:pt idx="140">
                  <c:v>93141.47811622775</c:v>
                </c:pt>
                <c:pt idx="141">
                  <c:v>94128.856249890378</c:v>
                </c:pt>
                <c:pt idx="142">
                  <c:v>95089.644019087107</c:v>
                </c:pt>
                <c:pt idx="143">
                  <c:v>96023.83918324644</c:v>
                </c:pt>
                <c:pt idx="144">
                  <c:v>96931.499164541805</c:v>
                </c:pt>
                <c:pt idx="145">
                  <c:v>97812.73753933351</c:v>
                </c:pt>
                <c:pt idx="146">
                  <c:v>98667.720443174418</c:v>
                </c:pt>
                <c:pt idx="147">
                  <c:v>99496.662924173259</c:v>
                </c:pt>
                <c:pt idx="148">
                  <c:v>100299.82527697564</c:v>
                </c:pt>
                <c:pt idx="149">
                  <c:v>101077.50938691749</c:v>
                </c:pt>
                <c:pt idx="150">
                  <c:v>101830.05511109403</c:v>
                </c:pt>
                <c:pt idx="151">
                  <c:v>102557.83672022418</c:v>
                </c:pt>
                <c:pt idx="152">
                  <c:v>103261.2594223286</c:v>
                </c:pt>
                <c:pt idx="153">
                  <c:v>103940.75598642109</c:v>
                </c:pt>
                <c:pt idx="154">
                  <c:v>104596.78348167941</c:v>
                </c:pt>
                <c:pt idx="155">
                  <c:v>105229.8201449394</c:v>
                </c:pt>
                <c:pt idx="156">
                  <c:v>105840.3623868752</c:v>
                </c:pt>
                <c:pt idx="157">
                  <c:v>106428.92194490461</c:v>
                </c:pt>
                <c:pt idx="158">
                  <c:v>106996.02318870695</c:v>
                </c:pt>
                <c:pt idx="159">
                  <c:v>107542.20058227137</c:v>
                </c:pt>
                <c:pt idx="160">
                  <c:v>108067.99630460842</c:v>
                </c:pt>
                <c:pt idx="161">
                  <c:v>108573.95802965941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1-F34A-8208-0D2165B77471}"/>
            </c:ext>
          </c:extLst>
        </c:ser>
        <c:ser>
          <c:idx val="3"/>
          <c:order val="3"/>
          <c:tx>
            <c:v>S-4</c:v>
          </c:tx>
          <c:spPr>
            <a:solidFill>
              <a:srgbClr val="1FB714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'A.ForestLogistGrowthModel.xls'!$E$21:$E$182</c:f>
              <c:numCache>
                <c:formatCode>0</c:formatCode>
                <c:ptCount val="162"/>
                <c:pt idx="0">
                  <c:v>500</c:v>
                </c:pt>
                <c:pt idx="1">
                  <c:v>530.75417324698901</c:v>
                </c:pt>
                <c:pt idx="2">
                  <c:v>563.38927399644706</c:v>
                </c:pt>
                <c:pt idx="3">
                  <c:v>598.01898292635724</c:v>
                </c:pt>
                <c:pt idx="4">
                  <c:v>634.76367961694712</c:v>
                </c:pt>
                <c:pt idx="5">
                  <c:v>673.75081550342418</c:v>
                </c:pt>
                <c:pt idx="6">
                  <c:v>715.11530479831265</c:v>
                </c:pt>
                <c:pt idx="7">
                  <c:v>758.99993387830852</c:v>
                </c:pt>
                <c:pt idx="8">
                  <c:v>805.5557895889259</c:v>
                </c:pt>
                <c:pt idx="9">
                  <c:v>854.94270686796665</c:v>
                </c:pt>
                <c:pt idx="10">
                  <c:v>907.32973602455775</c:v>
                </c:pt>
                <c:pt idx="11">
                  <c:v>962.89562993256357</c:v>
                </c:pt>
                <c:pt idx="12">
                  <c:v>1021.8293513038153</c:v>
                </c:pt>
                <c:pt idx="13">
                  <c:v>1084.3306000958776</c:v>
                </c:pt>
                <c:pt idx="14">
                  <c:v>1150.6103609788704</c:v>
                </c:pt>
                <c:pt idx="15">
                  <c:v>1220.8914706338619</c:v>
                </c:pt>
                <c:pt idx="16">
                  <c:v>1295.4092044790627</c:v>
                </c:pt>
                <c:pt idx="17">
                  <c:v>1374.4118822167609</c:v>
                </c:pt>
                <c:pt idx="18">
                  <c:v>1458.1614913607566</c:v>
                </c:pt>
                <c:pt idx="19">
                  <c:v>1546.9343276378706</c:v>
                </c:pt>
                <c:pt idx="20">
                  <c:v>1641.0216508546455</c:v>
                </c:pt>
                <c:pt idx="21">
                  <c:v>1740.7303544781455</c:v>
                </c:pt>
                <c:pt idx="22">
                  <c:v>1846.383646794226</c:v>
                </c:pt>
                <c:pt idx="23">
                  <c:v>1958.3217410739721</c:v>
                </c:pt>
                <c:pt idx="24">
                  <c:v>2076.9025516954953</c:v>
                </c:pt>
                <c:pt idx="25">
                  <c:v>2202.5023926299605</c:v>
                </c:pt>
                <c:pt idx="26">
                  <c:v>2335.5166741039425</c:v>
                </c:pt>
                <c:pt idx="27">
                  <c:v>2476.3605925911675</c:v>
                </c:pt>
                <c:pt idx="28">
                  <c:v>2625.4698085621344</c:v>
                </c:pt>
                <c:pt idx="29">
                  <c:v>2783.3011056268269</c:v>
                </c:pt>
                <c:pt idx="30">
                  <c:v>2950.3330238413905</c:v>
                </c:pt>
                <c:pt idx="31">
                  <c:v>3127.066459012317</c:v>
                </c:pt>
                <c:pt idx="32">
                  <c:v>3314.0252188206764</c:v>
                </c:pt>
                <c:pt idx="33">
                  <c:v>3511.7565255045574</c:v>
                </c:pt>
                <c:pt idx="34">
                  <c:v>3720.8314536820667</c:v>
                </c:pt>
                <c:pt idx="35">
                  <c:v>3941.8452906736979</c:v>
                </c:pt>
                <c:pt idx="36">
                  <c:v>4175.4178053976866</c:v>
                </c:pt>
                <c:pt idx="37">
                  <c:v>4422.1934105735972</c:v>
                </c:pt>
                <c:pt idx="38">
                  <c:v>4682.8412015897911</c:v>
                </c:pt>
                <c:pt idx="39">
                  <c:v>4958.0548539847414</c:v>
                </c:pt>
                <c:pt idx="40">
                  <c:v>5248.5523600801944</c:v>
                </c:pt>
                <c:pt idx="41">
                  <c:v>5555.0755839098811</c:v>
                </c:pt>
                <c:pt idx="42">
                  <c:v>5878.3896122404431</c:v>
                </c:pt>
                <c:pt idx="43">
                  <c:v>6219.2818782167997</c:v>
                </c:pt>
                <c:pt idx="44">
                  <c:v>6578.5610330235813</c:v>
                </c:pt>
                <c:pt idx="45">
                  <c:v>6957.0555399861414</c:v>
                </c:pt>
                <c:pt idx="46">
                  <c:v>7355.6119647936985</c:v>
                </c:pt>
                <c:pt idx="47">
                  <c:v>7775.0929350763472</c:v>
                </c:pt>
                <c:pt idx="48">
                  <c:v>8216.3747424757858</c:v>
                </c:pt>
                <c:pt idx="49">
                  <c:v>8680.3445606934583</c:v>
                </c:pt>
                <c:pt idx="50">
                  <c:v>9167.8972538610087</c:v>
                </c:pt>
                <c:pt idx="51">
                  <c:v>9679.9317510440596</c:v>
                </c:pt>
                <c:pt idx="52">
                  <c:v>10217.346964851529</c:v>
                </c:pt>
                <c:pt idx="53">
                  <c:v>10781.037235070655</c:v>
                </c:pt>
                <c:pt idx="54">
                  <c:v>11371.887282072614</c:v>
                </c:pt>
                <c:pt idx="55">
                  <c:v>11990.7666595194</c:v>
                </c:pt>
                <c:pt idx="56">
                  <c:v>12638.523701725802</c:v>
                </c:pt>
                <c:pt idx="57">
                  <c:v>13315.978967950496</c:v>
                </c:pt>
                <c:pt idx="58">
                  <c:v>14023.91819395019</c:v>
                </c:pt>
                <c:pt idx="59">
                  <c:v>14763.084770344165</c:v>
                </c:pt>
                <c:pt idx="60">
                  <c:v>15534.171777686615</c:v>
                </c:pt>
                <c:pt idx="61">
                  <c:v>16337.813619573182</c:v>
                </c:pt>
                <c:pt idx="62">
                  <c:v>17174.57730751278</c:v>
                </c:pt>
                <c:pt idx="63">
                  <c:v>18044.953464519967</c:v>
                </c:pt>
                <c:pt idx="64">
                  <c:v>18949.347128213569</c:v>
                </c:pt>
                <c:pt idx="65">
                  <c:v>19888.068448367816</c:v>
                </c:pt>
                <c:pt idx="66">
                  <c:v>20861.323388015888</c:v>
                </c:pt>
                <c:pt idx="67">
                  <c:v>21869.204550950664</c:v>
                </c:pt>
                <c:pt idx="68">
                  <c:v>22911.682271347392</c:v>
                </c:pt>
                <c:pt idx="69">
                  <c:v>23988.596112737872</c:v>
                </c:pt>
                <c:pt idx="70">
                  <c:v>25099.646933154676</c:v>
                </c:pt>
                <c:pt idx="71">
                  <c:v>26244.389680367771</c:v>
                </c:pt>
                <c:pt idx="72">
                  <c:v>27422.227085196049</c:v>
                </c:pt>
                <c:pt idx="73">
                  <c:v>28632.404421350442</c:v>
                </c:pt>
                <c:pt idx="74">
                  <c:v>29874.005496675651</c:v>
                </c:pt>
                <c:pt idx="75">
                  <c:v>31145.950032602355</c:v>
                </c:pt>
                <c:pt idx="76">
                  <c:v>32446.992575824028</c:v>
                </c:pt>
                <c:pt idx="77">
                  <c:v>33775.723068533371</c:v>
                </c:pt>
                <c:pt idx="78">
                  <c:v>35130.569181032632</c:v>
                </c:pt>
                <c:pt idx="79">
                  <c:v>36509.800483398263</c:v>
                </c:pt>
                <c:pt idx="80">
                  <c:v>37911.534501567803</c:v>
                </c:pt>
                <c:pt idx="81">
                  <c:v>39333.744668371022</c:v>
                </c:pt>
                <c:pt idx="82">
                  <c:v>40774.270142487519</c:v>
                </c:pt>
                <c:pt idx="83">
                  <c:v>42230.827429104007</c:v>
                </c:pt>
                <c:pt idx="84">
                  <c:v>43701.023696331205</c:v>
                </c:pt>
                <c:pt idx="85">
                  <c:v>45182.371642491024</c:v>
                </c:pt>
                <c:pt idx="86">
                  <c:v>46672.305732519657</c:v>
                </c:pt>
                <c:pt idx="87">
                  <c:v>48168.199588249096</c:v>
                </c:pt>
                <c:pt idx="88">
                  <c:v>49667.384288463625</c:v>
                </c:pt>
                <c:pt idx="89">
                  <c:v>51167.167311461992</c:v>
                </c:pt>
                <c:pt idx="90">
                  <c:v>52664.851836288617</c:v>
                </c:pt>
                <c:pt idx="91">
                  <c:v>54157.756109474729</c:v>
                </c:pt>
                <c:pt idx="92">
                  <c:v>55643.232582421064</c:v>
                </c:pt>
                <c:pt idx="93">
                  <c:v>57118.68653052867</c:v>
                </c:pt>
                <c:pt idx="94">
                  <c:v>58581.593878601867</c:v>
                </c:pt>
                <c:pt idx="95">
                  <c:v>60029.517977384618</c:v>
                </c:pt>
                <c:pt idx="96">
                  <c:v>61460.125102552309</c:v>
                </c:pt>
                <c:pt idx="97">
                  <c:v>62871.198479062579</c:v>
                </c:pt>
                <c:pt idx="98">
                  <c:v>64260.650669290517</c:v>
                </c:pt>
                <c:pt idx="99">
                  <c:v>65626.534201562477</c:v>
                </c:pt>
                <c:pt idx="100">
                  <c:v>66967.050355238156</c:v>
                </c:pt>
                <c:pt idx="101">
                  <c:v>68280.556058072922</c:v>
                </c:pt>
                <c:pt idx="102">
                  <c:v>69565.568890010443</c:v>
                </c:pt>
                <c:pt idx="103">
                  <c:v>70820.770223708983</c:v>
                </c:pt>
                <c:pt idx="104">
                  <c:v>72045.006565077958</c:v>
                </c:pt>
                <c:pt idx="105">
                  <c:v>73237.289186152877</c:v>
                </c:pt>
                <c:pt idx="106">
                  <c:v>74396.79216724493</c:v>
                </c:pt>
                <c:pt idx="107">
                  <c:v>75522.848985142962</c:v>
                </c:pt>
                <c:pt idx="108">
                  <c:v>76614.947799100511</c:v>
                </c:pt>
                <c:pt idx="109">
                  <c:v>77672.72559647428</c:v>
                </c:pt>
                <c:pt idx="110">
                  <c:v>78695.961365405135</c:v>
                </c:pt>
                <c:pt idx="111">
                  <c:v>79684.568463207848</c:v>
                </c:pt>
                <c:pt idx="112">
                  <c:v>80638.586346600714</c:v>
                </c:pt>
                <c:pt idx="113">
                  <c:v>81558.17182408474</c:v>
                </c:pt>
                <c:pt idx="114">
                  <c:v>82443.589982223944</c:v>
                </c:pt>
                <c:pt idx="115">
                  <c:v>83295.204926855688</c:v>
                </c:pt>
                <c:pt idx="116">
                  <c:v>84113.470467923442</c:v>
                </c:pt>
                <c:pt idx="117">
                  <c:v>84898.920863204155</c:v>
                </c:pt>
                <c:pt idx="118">
                  <c:v>85652.161722176999</c:v>
                </c:pt>
                <c:pt idx="119">
                  <c:v>86373.861157076724</c:v>
                </c:pt>
                <c:pt idx="120">
                  <c:v>87064.741254161272</c:v>
                </c:pt>
                <c:pt idx="121">
                  <c:v>87725.569924699186</c:v>
                </c:pt>
                <c:pt idx="122">
                  <c:v>88357.153182392518</c:v>
                </c:pt>
                <c:pt idx="123">
                  <c:v>88960.327882073485</c:v>
                </c:pt>
                <c:pt idx="124">
                  <c:v>89535.954943673554</c:v>
                </c:pt>
                <c:pt idx="125">
                  <c:v>90084.913075744116</c:v>
                </c:pt>
                <c:pt idx="126">
                  <c:v>90608.093004234135</c:v>
                </c:pt>
                <c:pt idx="127">
                  <c:v>91106.392204809716</c:v>
                </c:pt>
                <c:pt idx="128">
                  <c:v>91580.710130696782</c:v>
                </c:pt>
                <c:pt idx="129">
                  <c:v>92031.943922790713</c:v>
                </c:pt>
                <c:pt idx="130">
                  <c:v>92460.984584536025</c:v>
                </c:pt>
                <c:pt idx="131">
                  <c:v>92868.71360075337</c:v>
                </c:pt>
                <c:pt idx="132">
                  <c:v>93255.999977091749</c:v>
                </c:pt>
                <c:pt idx="133">
                  <c:v>93623.697675021511</c:v>
                </c:pt>
                <c:pt idx="134">
                  <c:v>93972.64341616469</c:v>
                </c:pt>
                <c:pt idx="135">
                  <c:v>94303.654829196224</c:v>
                </c:pt>
                <c:pt idx="136">
                  <c:v>94617.528912458918</c:v>
                </c:pt>
                <c:pt idx="137">
                  <c:v>94915.040785734614</c:v>
                </c:pt>
                <c:pt idx="138">
                  <c:v>95196.942705234891</c:v>
                </c:pt>
                <c:pt idx="139">
                  <c:v>95463.963316749374</c:v>
                </c:pt>
                <c:pt idx="140">
                  <c:v>95716.807122960017</c:v>
                </c:pt>
                <c:pt idx="141">
                  <c:v>95956.154142144471</c:v>
                </c:pt>
                <c:pt idx="142">
                  <c:v>96182.659736807473</c:v>
                </c:pt>
                <c:pt idx="143">
                  <c:v>96396.954592155656</c:v>
                </c:pt>
                <c:pt idx="144">
                  <c:v>96599.644825739451</c:v>
                </c:pt>
                <c:pt idx="145">
                  <c:v>96791.312210995966</c:v>
                </c:pt>
                <c:pt idx="146">
                  <c:v>96972.514498821052</c:v>
                </c:pt>
                <c:pt idx="147">
                  <c:v>97143.785822656122</c:v>
                </c:pt>
                <c:pt idx="148">
                  <c:v>97305.637173885858</c:v>
                </c:pt>
                <c:pt idx="149">
                  <c:v>97458.556935594781</c:v>
                </c:pt>
                <c:pt idx="150">
                  <c:v>97603.011463916628</c:v>
                </c:pt>
                <c:pt idx="151">
                  <c:v>97739.445707327046</c:v>
                </c:pt>
                <c:pt idx="152">
                  <c:v>97868.283855274465</c:v>
                </c:pt>
                <c:pt idx="153">
                  <c:v>97989.930008512601</c:v>
                </c:pt>
                <c:pt idx="154">
                  <c:v>98104.768864395941</c:v>
                </c:pt>
                <c:pt idx="155">
                  <c:v>98213.166411223341</c:v>
                </c:pt>
                <c:pt idx="156">
                  <c:v>98315.470626469745</c:v>
                </c:pt>
                <c:pt idx="157">
                  <c:v>98412.012174433679</c:v>
                </c:pt>
                <c:pt idx="158">
                  <c:v>98503.105099452208</c:v>
                </c:pt>
                <c:pt idx="159">
                  <c:v>98589.04751139885</c:v>
                </c:pt>
                <c:pt idx="160">
                  <c:v>98670.122260687218</c:v>
                </c:pt>
                <c:pt idx="161">
                  <c:v>98746.597600457651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E1-F34A-8208-0D2165B77471}"/>
            </c:ext>
          </c:extLst>
        </c:ser>
        <c:ser>
          <c:idx val="4"/>
          <c:order val="4"/>
          <c:tx>
            <c:v>S-5</c:v>
          </c:tx>
          <c:spPr>
            <a:solidFill>
              <a:srgbClr val="DD080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'A.ForestLogistGrowthModel.xls'!$D$21:$D$182</c:f>
              <c:numCache>
                <c:formatCode>0</c:formatCode>
                <c:ptCount val="162"/>
                <c:pt idx="0">
                  <c:v>500</c:v>
                </c:pt>
                <c:pt idx="1">
                  <c:v>536.16957610361442</c:v>
                </c:pt>
                <c:pt idx="2">
                  <c:v>574.94907381671806</c:v>
                </c:pt>
                <c:pt idx="3">
                  <c:v>616.52583745313382</c:v>
                </c:pt>
                <c:pt idx="4">
                  <c:v>661.1005120721918</c:v>
                </c:pt>
                <c:pt idx="5">
                  <c:v>708.88796572700994</c:v>
                </c:pt>
                <c:pt idx="6">
                  <c:v>760.11827234000179</c:v>
                </c:pt>
                <c:pt idx="7">
                  <c:v>815.0377586848789</c:v>
                </c:pt>
                <c:pt idx="8">
                  <c:v>873.91011907387724</c:v>
                </c:pt>
                <c:pt idx="9">
                  <c:v>937.01760145826483</c:v>
                </c:pt>
                <c:pt idx="10">
                  <c:v>1004.662268746031</c:v>
                </c:pt>
                <c:pt idx="11">
                  <c:v>1077.1673392191828</c:v>
                </c:pt>
                <c:pt idx="12">
                  <c:v>1154.8786099897152</c:v>
                </c:pt>
                <c:pt idx="13">
                  <c:v>1238.1659674628947</c:v>
                </c:pt>
                <c:pt idx="14">
                  <c:v>1327.4249887728454</c:v>
                </c:pt>
                <c:pt idx="15">
                  <c:v>1423.0786381116227</c:v>
                </c:pt>
                <c:pt idx="16">
                  <c:v>1525.5790617809023</c:v>
                </c:pt>
                <c:pt idx="17">
                  <c:v>1635.4094856459108</c:v>
                </c:pt>
                <c:pt idx="18">
                  <c:v>1753.0862184538016</c:v>
                </c:pt>
                <c:pt idx="19">
                  <c:v>1879.1607641813312</c:v>
                </c:pt>
                <c:pt idx="20">
                  <c:v>2014.2220461859729</c:v>
                </c:pt>
                <c:pt idx="21">
                  <c:v>2158.8987454352609</c:v>
                </c:pt>
                <c:pt idx="22">
                  <c:v>2313.8617544640119</c:v>
                </c:pt>
                <c:pt idx="23">
                  <c:v>2479.8267479391066</c:v>
                </c:pt>
                <c:pt idx="24">
                  <c:v>2657.5568697752333</c:v>
                </c:pt>
                <c:pt idx="25">
                  <c:v>2847.8655356190329</c:v>
                </c:pt>
                <c:pt idx="26">
                  <c:v>3051.6193481772052</c:v>
                </c:pt>
                <c:pt idx="27">
                  <c:v>3269.7411212779884</c:v>
                </c:pt>
                <c:pt idx="28">
                  <c:v>3503.2130066940908</c:v>
                </c:pt>
                <c:pt idx="29">
                  <c:v>3753.0797155850491</c:v>
                </c:pt>
                <c:pt idx="30">
                  <c:v>4020.4518239025524</c:v>
                </c:pt>
                <c:pt idx="31">
                  <c:v>4306.5091482055595</c:v>
                </c:pt>
                <c:pt idx="32">
                  <c:v>4612.5041750135424</c:v>
                </c:pt>
                <c:pt idx="33">
                  <c:v>4939.7655230452337</c:v>
                </c:pt>
                <c:pt idx="34">
                  <c:v>5289.7014134055189</c:v>
                </c:pt>
                <c:pt idx="35">
                  <c:v>5663.8031179544532</c:v>
                </c:pt>
                <c:pt idx="36">
                  <c:v>6063.6483506807081</c:v>
                </c:pt>
                <c:pt idx="37">
                  <c:v>6490.9045608724255</c:v>
                </c:pt>
                <c:pt idx="38">
                  <c:v>6947.3320802020635</c:v>
                </c:pt>
                <c:pt idx="39">
                  <c:v>7434.7870684973877</c:v>
                </c:pt>
                <c:pt idx="40">
                  <c:v>7955.2241949487707</c:v>
                </c:pt>
                <c:pt idx="41">
                  <c:v>8510.6989828091955</c:v>
                </c:pt>
                <c:pt idx="42">
                  <c:v>9103.3697363030424</c:v>
                </c:pt>
                <c:pt idx="43">
                  <c:v>9735.4989585230214</c:v>
                </c:pt>
                <c:pt idx="44">
                  <c:v>10409.454158642255</c:v>
                </c:pt>
                <c:pt idx="45">
                  <c:v>11127.707935917964</c:v>
                </c:pt>
                <c:pt idx="46">
                  <c:v>11892.837216877075</c:v>
                </c:pt>
                <c:pt idx="47">
                  <c:v>12707.521510965968</c:v>
                </c:pt>
                <c:pt idx="48">
                  <c:v>13574.540039090378</c:v>
                </c:pt>
                <c:pt idx="49">
                  <c:v>14496.767579209833</c:v>
                </c:pt>
                <c:pt idx="50">
                  <c:v>15477.168863900079</c:v>
                </c:pt>
                <c:pt idx="51">
                  <c:v>16518.79135705722</c:v>
                </c:pt>
                <c:pt idx="52">
                  <c:v>17624.756231274627</c:v>
                </c:pt>
                <c:pt idx="53">
                  <c:v>18798.247364552848</c:v>
                </c:pt>
                <c:pt idx="54">
                  <c:v>20042.498175668206</c:v>
                </c:pt>
                <c:pt idx="55">
                  <c:v>21360.776122569998</c:v>
                </c:pt>
                <c:pt idx="56">
                  <c:v>22756.364698514175</c:v>
                </c:pt>
                <c:pt idx="57">
                  <c:v>24232.542777232371</c:v>
                </c:pt>
                <c:pt idx="58">
                  <c:v>25792.561182259567</c:v>
                </c:pt>
                <c:pt idx="59">
                  <c:v>27439.616387559516</c:v>
                </c:pt>
                <c:pt idx="60">
                  <c:v>29176.821297677248</c:v>
                </c:pt>
                <c:pt idx="61">
                  <c:v>31007.173106559694</c:v>
                </c:pt>
                <c:pt idx="62">
                  <c:v>32933.518295449285</c:v>
                </c:pt>
                <c:pt idx="63">
                  <c:v>34958.514902105453</c:v>
                </c:pt>
                <c:pt idx="64">
                  <c:v>37084.592275877279</c:v>
                </c:pt>
                <c:pt idx="65">
                  <c:v>39313.908625182026</c:v>
                </c:pt>
                <c:pt idx="66">
                  <c:v>41648.306764486602</c:v>
                </c:pt>
                <c:pt idx="67">
                  <c:v>44089.268575015099</c:v>
                </c:pt>
                <c:pt idx="68">
                  <c:v>46637.868804439277</c:v>
                </c:pt>
                <c:pt idx="69">
                  <c:v>49294.728942297355</c:v>
                </c:pt>
                <c:pt idx="70">
                  <c:v>52059.972015592801</c:v>
                </c:pt>
                <c:pt idx="71">
                  <c:v>54933.179248001725</c:v>
                </c:pt>
                <c:pt idx="72">
                  <c:v>57913.34961082854</c:v>
                </c:pt>
                <c:pt idx="73">
                  <c:v>60998.863358354676</c:v>
                </c:pt>
                <c:pt idx="74">
                  <c:v>64187.450678481517</c:v>
                </c:pt>
                <c:pt idx="75">
                  <c:v>67476.166595735282</c:v>
                </c:pt>
                <c:pt idx="76">
                  <c:v>70861.373232581245</c:v>
                </c:pt>
                <c:pt idx="77">
                  <c:v>74338.730462439315</c:v>
                </c:pt>
                <c:pt idx="78">
                  <c:v>77903.195871176824</c:v>
                </c:pt>
                <c:pt idx="79">
                  <c:v>81549.034782483155</c:v>
                </c:pt>
                <c:pt idx="80">
                  <c:v>85269.840897982111</c:v>
                </c:pt>
                <c:pt idx="81">
                  <c:v>89058.567859317482</c:v>
                </c:pt>
                <c:pt idx="82">
                  <c:v>92907.571763433516</c:v>
                </c:pt>
                <c:pt idx="83">
                  <c:v>96808.664363033313</c:v>
                </c:pt>
                <c:pt idx="84">
                  <c:v>100753.17637305782</c:v>
                </c:pt>
                <c:pt idx="85">
                  <c:v>104732.02999395627</c:v>
                </c:pt>
                <c:pt idx="86">
                  <c:v>108735.81946741749</c:v>
                </c:pt>
                <c:pt idx="87">
                  <c:v>112754.89821411388</c:v>
                </c:pt>
                <c:pt idx="88">
                  <c:v>116779.47087908017</c:v>
                </c:pt>
                <c:pt idx="89">
                  <c:v>120799.68844008118</c:v>
                </c:pt>
                <c:pt idx="90">
                  <c:v>124805.74442667133</c:v>
                </c:pt>
                <c:pt idx="91">
                  <c:v>128787.97025835568</c:v>
                </c:pt>
                <c:pt idx="92">
                  <c:v>132736.92774143675</c:v>
                </c:pt>
                <c:pt idx="93">
                  <c:v>136643.49686410069</c:v>
                </c:pt>
                <c:pt idx="94">
                  <c:v>140498.95719271887</c:v>
                </c:pt>
                <c:pt idx="95">
                  <c:v>144295.06139060843</c:v>
                </c:pt>
                <c:pt idx="96">
                  <c:v>148024.0996423818</c:v>
                </c:pt>
                <c:pt idx="97">
                  <c:v>151678.95405946995</c:v>
                </c:pt>
                <c:pt idx="98">
                  <c:v>155253.14245146833</c:v>
                </c:pt>
                <c:pt idx="99">
                  <c:v>158740.85115965735</c:v>
                </c:pt>
                <c:pt idx="100">
                  <c:v>162136.95695028093</c:v>
                </c:pt>
                <c:pt idx="101">
                  <c:v>165437.03824438344</c:v>
                </c:pt>
                <c:pt idx="102">
                  <c:v>168637.37620876421</c:v>
                </c:pt>
                <c:pt idx="103">
                  <c:v>171734.94644193715</c:v>
                </c:pt>
                <c:pt idx="104">
                  <c:v>174727.40215547968</c:v>
                </c:pt>
                <c:pt idx="105">
                  <c:v>177613.04987295406</c:v>
                </c:pt>
                <c:pt idx="106">
                  <c:v>180390.81874613804</c:v>
                </c:pt>
                <c:pt idx="107">
                  <c:v>183060.22462402834</c:v>
                </c:pt>
                <c:pt idx="108">
                  <c:v>185621.33000798061</c:v>
                </c:pt>
                <c:pt idx="109">
                  <c:v>188074.70099151542</c:v>
                </c:pt>
                <c:pt idx="110">
                  <c:v>190421.36222154199</c:v>
                </c:pt>
                <c:pt idx="111">
                  <c:v>192662.75083507286</c:v>
                </c:pt>
                <c:pt idx="112">
                  <c:v>194800.67022788187</c:v>
                </c:pt>
                <c:pt idx="113">
                  <c:v>196837.24440459511</c:v>
                </c:pt>
                <c:pt idx="114">
                  <c:v>198774.87354842524</c:v>
                </c:pt>
                <c:pt idx="115">
                  <c:v>200616.19133747881</c:v>
                </c:pt>
                <c:pt idx="116">
                  <c:v>202364.024426838</c:v>
                </c:pt>
                <c:pt idx="117">
                  <c:v>204021.35441420044</c:v>
                </c:pt>
                <c:pt idx="118">
                  <c:v>205591.28251377019</c:v>
                </c:pt>
                <c:pt idx="119">
                  <c:v>207076.99707964802</c:v>
                </c:pt>
                <c:pt idx="120">
                  <c:v>208481.74404689937</c:v>
                </c:pt>
                <c:pt idx="121">
                  <c:v>209808.80029599203</c:v>
                </c:pt>
                <c:pt idx="122">
                  <c:v>211061.44989421073</c:v>
                </c:pt>
                <c:pt idx="123">
                  <c:v>212242.96312546203</c:v>
                </c:pt>
                <c:pt idx="124">
                  <c:v>213356.57818686098</c:v>
                </c:pt>
                <c:pt idx="125">
                  <c:v>214405.48540576675</c:v>
                </c:pt>
                <c:pt idx="126">
                  <c:v>215392.81381355677</c:v>
                </c:pt>
                <c:pt idx="127">
                  <c:v>216321.61990141624</c:v>
                </c:pt>
                <c:pt idx="128">
                  <c:v>217194.87837781178</c:v>
                </c:pt>
                <c:pt idx="129">
                  <c:v>218015.47474619077</c:v>
                </c:pt>
                <c:pt idx="130">
                  <c:v>218786.19952394839</c:v>
                </c:pt>
                <c:pt idx="131">
                  <c:v>219509.74392906498</c:v>
                </c:pt>
                <c:pt idx="132">
                  <c:v>220188.69686834322</c:v>
                </c:pt>
                <c:pt idx="133">
                  <c:v>220825.54307027874</c:v>
                </c:pt>
                <c:pt idx="134">
                  <c:v>221422.66221576472</c:v>
                </c:pt>
                <c:pt idx="135">
                  <c:v>221982.32893063812</c:v>
                </c:pt>
                <c:pt idx="136">
                  <c:v>222506.71351516873</c:v>
                </c:pt>
                <c:pt idx="137">
                  <c:v>222997.88329669295</c:v>
                </c:pt>
                <c:pt idx="138">
                  <c:v>223457.80450248127</c:v>
                </c:pt>
                <c:pt idx="139">
                  <c:v>223888.34456043466</c:v>
                </c:pt>
                <c:pt idx="140">
                  <c:v>224291.27474520367</c:v>
                </c:pt>
                <c:pt idx="141">
                  <c:v>224668.27309673984</c:v>
                </c:pt>
                <c:pt idx="142">
                  <c:v>225020.92754705693</c:v>
                </c:pt>
                <c:pt idx="143">
                  <c:v>225350.73919907992</c:v>
                </c:pt>
                <c:pt idx="144">
                  <c:v>225659.12570888433</c:v>
                </c:pt>
                <c:pt idx="145">
                  <c:v>225947.42472937817</c:v>
                </c:pt>
                <c:pt idx="146">
                  <c:v>226216.89737958496</c:v>
                </c:pt>
                <c:pt idx="147">
                  <c:v>226468.73170916483</c:v>
                </c:pt>
                <c:pt idx="148">
                  <c:v>226704.04613270701</c:v>
                </c:pt>
                <c:pt idx="149">
                  <c:v>226923.89281267099</c:v>
                </c:pt>
                <c:pt idx="150">
                  <c:v>227129.26097369273</c:v>
                </c:pt>
                <c:pt idx="151">
                  <c:v>227321.08013433949</c:v>
                </c:pt>
                <c:pt idx="152">
                  <c:v>227500.22324534383</c:v>
                </c:pt>
                <c:pt idx="153">
                  <c:v>227667.50972590051</c:v>
                </c:pt>
                <c:pt idx="154">
                  <c:v>227823.70839182008</c:v>
                </c:pt>
                <c:pt idx="155">
                  <c:v>227969.54027122897</c:v>
                </c:pt>
                <c:pt idx="156">
                  <c:v>228105.68130511907</c:v>
                </c:pt>
                <c:pt idx="157">
                  <c:v>228232.7649314228</c:v>
                </c:pt>
                <c:pt idx="158">
                  <c:v>228351.38455243531</c:v>
                </c:pt>
                <c:pt idx="159">
                  <c:v>228462.09588636467</c:v>
                </c:pt>
                <c:pt idx="160">
                  <c:v>228565.41920457853</c:v>
                </c:pt>
                <c:pt idx="161">
                  <c:v>228661.84145675629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E1-F34A-8208-0D2165B77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8497727"/>
        <c:axId val="1"/>
      </c:areaChart>
      <c:catAx>
        <c:axId val="2128497727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2128497727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616832029150266"/>
          <c:y val="0.89007966131159943"/>
          <c:w val="0.64956707023041949"/>
          <c:h val="7.33006779903670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Renewable Resource Biodiversity Growth Profile</a:t>
            </a:r>
          </a:p>
        </c:rich>
      </c:tx>
      <c:layout>
        <c:manualLayout>
          <c:xMode val="edge"/>
          <c:yMode val="edge"/>
          <c:x val="0.1800556452016496"/>
          <c:y val="4.7872340425531915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7451547150313731"/>
          <c:y val="0.23936170212765959"/>
          <c:w val="0.76454397039469679"/>
          <c:h val="0.50531914893617025"/>
        </c:manualLayout>
      </c:layout>
      <c:areaChart>
        <c:grouping val="stacked"/>
        <c:varyColors val="0"/>
        <c:ser>
          <c:idx val="0"/>
          <c:order val="0"/>
          <c:tx>
            <c:strRef>
              <c:f>'A.ForestLogistGrowthModel.xls'!$C$20</c:f>
              <c:strCache>
                <c:ptCount val="1"/>
                <c:pt idx="0">
                  <c:v>Palm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rgbClr val="000000"/>
              </a:solidFill>
              <a:prstDash val="solid"/>
            </a:ln>
          </c:spPr>
          <c:cat>
            <c:numRef>
              <c:f>'A.ForestLogistGrowthModel.xls'!$B$21:$B$182</c:f>
              <c:numCache>
                <c:formatCode>General</c:formatCode>
                <c:ptCount val="16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</c:numCache>
            </c:numRef>
          </c:cat>
          <c:val>
            <c:numRef>
              <c:f>'A.ForestLogistGrowthModel.xls'!$C$21:$C$182</c:f>
              <c:numCache>
                <c:formatCode>0</c:formatCode>
                <c:ptCount val="162"/>
                <c:pt idx="0">
                  <c:v>500</c:v>
                </c:pt>
                <c:pt idx="1">
                  <c:v>552.44020742833095</c:v>
                </c:pt>
                <c:pt idx="2">
                  <c:v>610.36353865273941</c:v>
                </c:pt>
                <c:pt idx="3">
                  <c:v>674.3395946717684</c:v>
                </c:pt>
                <c:pt idx="4">
                  <c:v>744.99632983397339</c:v>
                </c:pt>
                <c:pt idx="5">
                  <c:v>823.02584941293787</c:v>
                </c:pt>
                <c:pt idx="6">
                  <c:v>909.19074318746505</c:v>
                </c:pt>
                <c:pt idx="7">
                  <c:v>1004.330995570347</c:v>
                </c:pt>
                <c:pt idx="8">
                  <c:v>1109.3715137586948</c:v>
                </c:pt>
                <c:pt idx="9">
                  <c:v>1225.3303157259015</c:v>
                </c:pt>
                <c:pt idx="10">
                  <c:v>1353.32741944754</c:v>
                </c:pt>
                <c:pt idx="11">
                  <c:v>1494.5944733157198</c:v>
                </c:pt>
                <c:pt idx="12">
                  <c:v>1650.4851649633772</c:v>
                </c:pt>
                <c:pt idx="13">
                  <c:v>1822.4864413479395</c:v>
                </c:pt>
                <c:pt idx="14">
                  <c:v>2012.2305665220272</c:v>
                </c:pt>
                <c:pt idx="15">
                  <c:v>2221.5080345600363</c:v>
                </c:pt>
                <c:pt idx="16">
                  <c:v>2452.2813430406031</c:v>
                </c:pt>
                <c:pt idx="17">
                  <c:v>2706.6996166384702</c:v>
                </c:pt>
                <c:pt idx="18">
                  <c:v>2987.1140499854105</c:v>
                </c:pt>
                <c:pt idx="19">
                  <c:v>3296.094113141768</c:v>
                </c:pt>
                <c:pt idx="20">
                  <c:v>3636.4444307928625</c:v>
                </c:pt>
                <c:pt idx="21">
                  <c:v>4011.2222065606147</c:v>
                </c:pt>
                <c:pt idx="22">
                  <c:v>4423.7550154246137</c:v>
                </c:pt>
                <c:pt idx="23">
                  <c:v>4877.6587289427107</c:v>
                </c:pt>
                <c:pt idx="24">
                  <c:v>5376.8552684974484</c:v>
                </c:pt>
                <c:pt idx="25">
                  <c:v>5925.5897999722192</c:v>
                </c:pt>
                <c:pt idx="26">
                  <c:v>6528.4468880312061</c:v>
                </c:pt>
                <c:pt idx="27">
                  <c:v>7190.3650187751118</c:v>
                </c:pt>
                <c:pt idx="28">
                  <c:v>7916.648775670802</c:v>
                </c:pt>
                <c:pt idx="29">
                  <c:v>8712.9778157024703</c:v>
                </c:pt>
                <c:pt idx="30">
                  <c:v>9585.4116420481259</c:v>
                </c:pt>
                <c:pt idx="31">
                  <c:v>10540.389008971695</c:v>
                </c:pt>
                <c:pt idx="32">
                  <c:v>11584.720628515559</c:v>
                </c:pt>
                <c:pt idx="33">
                  <c:v>12725.573683678558</c:v>
                </c:pt>
                <c:pt idx="34">
                  <c:v>13970.446498476709</c:v>
                </c:pt>
                <c:pt idx="35">
                  <c:v>15327.131584203451</c:v>
                </c:pt>
                <c:pt idx="36">
                  <c:v>16803.665189515294</c:v>
                </c:pt>
                <c:pt idx="37">
                  <c:v>18408.261449671361</c:v>
                </c:pt>
                <c:pt idx="38">
                  <c:v>20149.229281120148</c:v>
                </c:pt>
                <c:pt idx="39">
                  <c:v>22034.870328686869</c:v>
                </c:pt>
                <c:pt idx="40">
                  <c:v>24073.35657306117</c:v>
                </c:pt>
                <c:pt idx="41">
                  <c:v>26272.58667554686</c:v>
                </c:pt>
                <c:pt idx="42">
                  <c:v>28640.020801926526</c:v>
                </c:pt>
                <c:pt idx="43">
                  <c:v>31182.49454808607</c:v>
                </c:pt>
                <c:pt idx="44">
                  <c:v>33906.013695550457</c:v>
                </c:pt>
                <c:pt idx="45">
                  <c:v>36815.532846926711</c:v>
                </c:pt>
                <c:pt idx="46">
                  <c:v>39914.722497866394</c:v>
                </c:pt>
                <c:pt idx="47">
                  <c:v>43205.730733267985</c:v>
                </c:pt>
                <c:pt idx="48">
                  <c:v>46688.947398199023</c:v>
                </c:pt>
                <c:pt idx="49">
                  <c:v>50362.780162137082</c:v>
                </c:pt>
                <c:pt idx="50">
                  <c:v>54223.453212517787</c:v>
                </c:pt>
                <c:pt idx="51">
                  <c:v>58264.840203644882</c:v>
                </c:pt>
                <c:pt idx="52">
                  <c:v>62478.343368405243</c:v>
                </c:pt>
                <c:pt idx="53">
                  <c:v>66852.830208515545</c:v>
                </c:pt>
                <c:pt idx="54">
                  <c:v>71374.637792693888</c:v>
                </c:pt>
                <c:pt idx="55">
                  <c:v>76027.652359569562</c:v>
                </c:pt>
                <c:pt idx="56">
                  <c:v>80793.468684900334</c:v>
                </c:pt>
                <c:pt idx="57">
                  <c:v>85651.629680052982</c:v>
                </c:pt>
                <c:pt idx="58">
                  <c:v>90579.942198392921</c:v>
                </c:pt>
                <c:pt idx="59">
                  <c:v>95554.860387990571</c:v>
                </c:pt>
                <c:pt idx="60">
                  <c:v>100551.92355117935</c:v>
                </c:pt>
                <c:pt idx="61">
                  <c:v>105546.23177318186</c:v>
                </c:pt>
                <c:pt idx="62">
                  <c:v>110512.9399386085</c:v>
                </c:pt>
                <c:pt idx="63">
                  <c:v>115427.74944481932</c:v>
                </c:pt>
                <c:pt idx="64">
                  <c:v>120267.37708600221</c:v>
                </c:pt>
                <c:pt idx="65">
                  <c:v>125009.9822034931</c:v>
                </c:pt>
                <c:pt idx="66">
                  <c:v>129635.53610227481</c:v>
                </c:pt>
                <c:pt idx="67">
                  <c:v>134126.12161662345</c:v>
                </c:pt>
                <c:pt idx="68">
                  <c:v>138466.15517973277</c:v>
                </c:pt>
                <c:pt idx="69">
                  <c:v>142642.52839145577</c:v>
                </c:pt>
                <c:pt idx="70">
                  <c:v>146644.67048600951</c:v>
                </c:pt>
                <c:pt idx="71">
                  <c:v>150464.53694583659</c:v>
                </c:pt>
                <c:pt idx="72">
                  <c:v>154096.53255428947</c:v>
                </c:pt>
                <c:pt idx="73">
                  <c:v>157537.37930349022</c:v>
                </c:pt>
                <c:pt idx="74">
                  <c:v>160785.94075525156</c:v>
                </c:pt>
                <c:pt idx="75">
                  <c:v>163843.01476160437</c:v>
                </c:pt>
                <c:pt idx="76">
                  <c:v>166711.10602058872</c:v>
                </c:pt>
                <c:pt idx="77">
                  <c:v>169394.18894282638</c:v>
                </c:pt>
                <c:pt idx="78">
                  <c:v>171897.46991697809</c:v>
                </c:pt>
                <c:pt idx="79">
                  <c:v>174227.15646068798</c:v>
                </c:pt>
                <c:pt idx="80">
                  <c:v>176390.23907813567</c:v>
                </c:pt>
                <c:pt idx="81">
                  <c:v>178394.2900348831</c:v>
                </c:pt>
                <c:pt idx="82">
                  <c:v>180247.28179077667</c:v>
                </c:pt>
                <c:pt idx="83">
                  <c:v>181957.42655576894</c:v>
                </c:pt>
                <c:pt idx="84">
                  <c:v>183533.03737760577</c:v>
                </c:pt>
                <c:pt idx="85">
                  <c:v>184982.41033843902</c:v>
                </c:pt>
                <c:pt idx="86">
                  <c:v>186313.72681776693</c:v>
                </c:pt>
                <c:pt idx="87">
                  <c:v>187534.97434956356</c:v>
                </c:pt>
                <c:pt idx="88">
                  <c:v>188653.88433434535</c:v>
                </c:pt>
                <c:pt idx="89">
                  <c:v>189677.88473264995</c:v>
                </c:pt>
                <c:pt idx="90">
                  <c:v>190614.06583612043</c:v>
                </c:pt>
                <c:pt idx="91">
                  <c:v>191469.15725971534</c:v>
                </c:pt>
                <c:pt idx="92">
                  <c:v>192249.51440053759</c:v>
                </c:pt>
                <c:pt idx="93">
                  <c:v>192961.11274623868</c:v>
                </c:pt>
                <c:pt idx="94">
                  <c:v>193609.54857355304</c:v>
                </c:pt>
                <c:pt idx="95">
                  <c:v>194200.04474338688</c:v>
                </c:pt>
                <c:pt idx="96">
                  <c:v>194737.46046427151</c:v>
                </c:pt>
                <c:pt idx="97">
                  <c:v>195226.30405472021</c:v>
                </c:pt>
                <c:pt idx="98">
                  <c:v>195670.74788304997</c:v>
                </c:pt>
                <c:pt idx="99">
                  <c:v>196074.64479815203</c:v>
                </c:pt>
                <c:pt idx="100">
                  <c:v>196441.54548537932</c:v>
                </c:pt>
                <c:pt idx="101">
                  <c:v>196774.7162879472</c:v>
                </c:pt>
                <c:pt idx="102">
                  <c:v>197077.1571264352</c:v>
                </c:pt>
                <c:pt idx="103">
                  <c:v>197351.61922797438</c:v>
                </c:pt>
                <c:pt idx="104">
                  <c:v>197600.62244359899</c:v>
                </c:pt>
                <c:pt idx="105">
                  <c:v>197826.47198824849</c:v>
                </c:pt>
                <c:pt idx="106">
                  <c:v>198031.27448428521</c:v>
                </c:pt>
                <c:pt idx="107">
                  <c:v>198216.95322736105</c:v>
                </c:pt>
                <c:pt idx="108">
                  <c:v>198385.26262419025</c:v>
                </c:pt>
                <c:pt idx="109">
                  <c:v>198537.80177632405</c:v>
                </c:pt>
                <c:pt idx="110">
                  <c:v>198676.02720334253</c:v>
                </c:pt>
                <c:pt idx="111">
                  <c:v>198801.26471382732</c:v>
                </c:pt>
                <c:pt idx="112">
                  <c:v>198914.72044380818</c:v>
                </c:pt>
                <c:pt idx="113">
                  <c:v>199017.49109072931</c:v>
                </c:pt>
                <c:pt idx="114">
                  <c:v>199110.57337690992</c:v>
                </c:pt>
                <c:pt idx="115">
                  <c:v>199194.87278045228</c:v>
                </c:pt>
                <c:pt idx="116">
                  <c:v>199271.21157397042</c:v>
                </c:pt>
                <c:pt idx="117">
                  <c:v>199340.33621270291</c:v>
                </c:pt>
                <c:pt idx="118">
                  <c:v>199402.92411381329</c:v>
                </c:pt>
                <c:pt idx="119">
                  <c:v>199459.58986819032</c:v>
                </c:pt>
                <c:pt idx="120">
                  <c:v>199510.89092502263</c:v>
                </c:pt>
                <c:pt idx="121">
                  <c:v>199557.33278799278</c:v>
                </c:pt>
                <c:pt idx="122">
                  <c:v>199599.37376022566</c:v>
                </c:pt>
                <c:pt idx="123">
                  <c:v>199637.42927323587</c:v>
                </c:pt>
                <c:pt idx="124">
                  <c:v>199671.87583312549</c:v>
                </c:pt>
                <c:pt idx="125">
                  <c:v>199703.05461523967</c:v>
                </c:pt>
                <c:pt idx="126">
                  <c:v>199731.27473644301</c:v>
                </c:pt>
                <c:pt idx="127">
                  <c:v>199756.81623216823</c:v>
                </c:pt>
                <c:pt idx="128">
                  <c:v>199779.93276343212</c:v>
                </c:pt>
                <c:pt idx="129">
                  <c:v>199800.85407713428</c:v>
                </c:pt>
                <c:pt idx="130">
                  <c:v>199819.78824116016</c:v>
                </c:pt>
                <c:pt idx="131">
                  <c:v>199836.92367411265</c:v>
                </c:pt>
                <c:pt idx="132">
                  <c:v>199852.43098789777</c:v>
                </c:pt>
                <c:pt idx="133">
                  <c:v>199866.46465989121</c:v>
                </c:pt>
                <c:pt idx="134">
                  <c:v>199879.16455001605</c:v>
                </c:pt>
                <c:pt idx="135">
                  <c:v>199890.65727676215</c:v>
                </c:pt>
                <c:pt idx="136">
                  <c:v>199901.0574649729</c:v>
                </c:pt>
                <c:pt idx="137">
                  <c:v>199910.4688771138</c:v>
                </c:pt>
                <c:pt idx="138">
                  <c:v>199918.98543870827</c:v>
                </c:pt>
                <c:pt idx="139">
                  <c:v>199926.69216768371</c:v>
                </c:pt>
                <c:pt idx="140">
                  <c:v>199933.66601650184</c:v>
                </c:pt>
                <c:pt idx="141">
                  <c:v>199939.9766351521</c:v>
                </c:pt>
                <c:pt idx="142">
                  <c:v>199945.68706235755</c:v>
                </c:pt>
                <c:pt idx="143">
                  <c:v>199950.85435167665</c:v>
                </c:pt>
                <c:pt idx="144">
                  <c:v>199955.53013857422</c:v>
                </c:pt>
                <c:pt idx="145">
                  <c:v>199959.7611539799</c:v>
                </c:pt>
                <c:pt idx="146">
                  <c:v>199963.58968934466</c:v>
                </c:pt>
                <c:pt idx="147">
                  <c:v>199967.05401774423</c:v>
                </c:pt>
                <c:pt idx="148">
                  <c:v>199970.1887751566</c:v>
                </c:pt>
                <c:pt idx="149">
                  <c:v>199973.02530565986</c:v>
                </c:pt>
                <c:pt idx="150">
                  <c:v>199975.5919739462</c:v>
                </c:pt>
                <c:pt idx="151">
                  <c:v>199977.91444823219</c:v>
                </c:pt>
                <c:pt idx="152">
                  <c:v>199980.01595635837</c:v>
                </c:pt>
                <c:pt idx="153">
                  <c:v>199981.91751760908</c:v>
                </c:pt>
                <c:pt idx="154">
                  <c:v>199983.63815254639</c:v>
                </c:pt>
                <c:pt idx="155">
                  <c:v>199985.1950729368</c:v>
                </c:pt>
                <c:pt idx="156">
                  <c:v>199986.60385365444</c:v>
                </c:pt>
                <c:pt idx="157">
                  <c:v>199987.87858826644</c:v>
                </c:pt>
                <c:pt idx="158">
                  <c:v>199989.03202984604</c:v>
                </c:pt>
                <c:pt idx="159">
                  <c:v>199990.0757184129</c:v>
                </c:pt>
                <c:pt idx="160">
                  <c:v>199991.02009626885</c:v>
                </c:pt>
                <c:pt idx="161">
                  <c:v>199991.87461237592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9-9144-9F39-0CBEF91B8D3E}"/>
            </c:ext>
          </c:extLst>
        </c:ser>
        <c:ser>
          <c:idx val="1"/>
          <c:order val="1"/>
          <c:tx>
            <c:strRef>
              <c:f>'A.ForestLogistGrowthModel.xls'!$F$20</c:f>
              <c:strCache>
                <c:ptCount val="1"/>
                <c:pt idx="0">
                  <c:v>Teak</c:v>
                </c:pt>
              </c:strCache>
            </c:strRef>
          </c:tx>
          <c:spPr>
            <a:solidFill>
              <a:srgbClr val="99CC00"/>
            </a:solidFill>
            <a:ln w="25400">
              <a:solidFill>
                <a:srgbClr val="000000"/>
              </a:solidFill>
              <a:prstDash val="solid"/>
            </a:ln>
          </c:spPr>
          <c:cat>
            <c:numRef>
              <c:f>'A.ForestLogistGrowthModel.xls'!$B$21:$B$182</c:f>
              <c:numCache>
                <c:formatCode>General</c:formatCode>
                <c:ptCount val="16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</c:numCache>
            </c:numRef>
          </c:cat>
          <c:val>
            <c:numRef>
              <c:f>'A.ForestLogistGrowthModel.xls'!$F$21:$F$182</c:f>
              <c:numCache>
                <c:formatCode>0</c:formatCode>
                <c:ptCount val="162"/>
                <c:pt idx="0">
                  <c:v>500</c:v>
                </c:pt>
                <c:pt idx="1">
                  <c:v>528.16365484598191</c:v>
                </c:pt>
                <c:pt idx="2">
                  <c:v>557.90734812252651</c:v>
                </c:pt>
                <c:pt idx="3">
                  <c:v>589.31898874388582</c:v>
                </c:pt>
                <c:pt idx="4">
                  <c:v>622.49129164416547</c:v>
                </c:pt>
                <c:pt idx="5">
                  <c:v>657.52203067627386</c:v>
                </c:pt>
                <c:pt idx="6">
                  <c:v>694.51430366940065</c:v>
                </c:pt>
                <c:pt idx="7">
                  <c:v>733.5768100923699</c:v>
                </c:pt>
                <c:pt idx="8">
                  <c:v>774.82414176912221</c:v>
                </c:pt>
                <c:pt idx="9">
                  <c:v>818.37708708864636</c:v>
                </c:pt>
                <c:pt idx="10">
                  <c:v>864.36294914443624</c:v>
                </c:pt>
                <c:pt idx="11">
                  <c:v>912.91587822751569</c:v>
                </c:pt>
                <c:pt idx="12">
                  <c:v>964.17721908171939</c:v>
                </c:pt>
                <c:pt idx="13">
                  <c:v>1018.2958733096029</c:v>
                </c:pt>
                <c:pt idx="14">
                  <c:v>1075.4286772914734</c:v>
                </c:pt>
                <c:pt idx="15">
                  <c:v>1135.7407959477741</c:v>
                </c:pt>
                <c:pt idx="16">
                  <c:v>1199.4061326357073</c:v>
                </c:pt>
                <c:pt idx="17">
                  <c:v>1266.6077554235449</c:v>
                </c:pt>
                <c:pt idx="18">
                  <c:v>1337.5383399297075</c:v>
                </c:pt>
                <c:pt idx="19">
                  <c:v>1412.4006288472324</c:v>
                </c:pt>
                <c:pt idx="20">
                  <c:v>1491.407908196597</c:v>
                </c:pt>
                <c:pt idx="21">
                  <c:v>1574.7845002597815</c:v>
                </c:pt>
                <c:pt idx="22">
                  <c:v>1662.7662730445563</c:v>
                </c:pt>
                <c:pt idx="23">
                  <c:v>1755.6011660088384</c:v>
                </c:pt>
                <c:pt idx="24">
                  <c:v>1853.5497316390174</c:v>
                </c:pt>
                <c:pt idx="25">
                  <c:v>1956.8856923217254</c:v>
                </c:pt>
                <c:pt idx="26">
                  <c:v>2065.896511773858</c:v>
                </c:pt>
                <c:pt idx="27">
                  <c:v>2180.8839800988526</c:v>
                </c:pt>
                <c:pt idx="28">
                  <c:v>2302.1648113163383</c:v>
                </c:pt>
                <c:pt idx="29">
                  <c:v>2430.0712519652125</c:v>
                </c:pt>
                <c:pt idx="30">
                  <c:v>2564.9516991048281</c:v>
                </c:pt>
                <c:pt idx="31">
                  <c:v>2707.1713257330939</c:v>
                </c:pt>
                <c:pt idx="32">
                  <c:v>2857.1127113016737</c:v>
                </c:pt>
                <c:pt idx="33">
                  <c:v>3015.1764746348254</c:v>
                </c:pt>
                <c:pt idx="34">
                  <c:v>3181.7819061475402</c:v>
                </c:pt>
                <c:pt idx="35">
                  <c:v>3357.3675958083963</c:v>
                </c:pt>
                <c:pt idx="36">
                  <c:v>3542.3920528008052</c:v>
                </c:pt>
                <c:pt idx="37">
                  <c:v>3737.3343123013383</c:v>
                </c:pt>
                <c:pt idx="38">
                  <c:v>3942.6945242138522</c:v>
                </c:pt>
                <c:pt idx="39">
                  <c:v>4158.9945180721024</c:v>
                </c:pt>
                <c:pt idx="40">
                  <c:v>4386.7783376503676</c:v>
                </c:pt>
                <c:pt idx="41">
                  <c:v>4626.6127381013721</c:v>
                </c:pt>
                <c:pt idx="42">
                  <c:v>4879.0876376736378</c:v>
                </c:pt>
                <c:pt idx="43">
                  <c:v>5144.8165152477823</c:v>
                </c:pt>
                <c:pt idx="44">
                  <c:v>5424.4367440756314</c:v>
                </c:pt>
                <c:pt idx="45">
                  <c:v>5718.6098512105355</c:v>
                </c:pt>
                <c:pt idx="46">
                  <c:v>6028.0216911872922</c:v>
                </c:pt>
                <c:pt idx="47">
                  <c:v>6353.382521552051</c:v>
                </c:pt>
                <c:pt idx="48">
                  <c:v>6695.4269668649058</c:v>
                </c:pt>
                <c:pt idx="49">
                  <c:v>7054.9138568115377</c:v>
                </c:pt>
                <c:pt idx="50">
                  <c:v>7432.6259230779569</c:v>
                </c:pt>
                <c:pt idx="51">
                  <c:v>7829.3693386802597</c:v>
                </c:pt>
                <c:pt idx="52">
                  <c:v>8245.973082517874</c:v>
                </c:pt>
                <c:pt idx="53">
                  <c:v>8683.2881110561921</c:v>
                </c:pt>
                <c:pt idx="54">
                  <c:v>9142.1863182678499</c:v>
                </c:pt>
                <c:pt idx="55">
                  <c:v>9623.5592643008677</c:v>
                </c:pt>
                <c:pt idx="56">
                  <c:v>10128.316652828755</c:v>
                </c:pt>
                <c:pt idx="57">
                  <c:v>10657.384536709364</c:v>
                </c:pt>
                <c:pt idx="58">
                  <c:v>11211.70323147666</c:v>
                </c:pt>
                <c:pt idx="59">
                  <c:v>11792.224916356283</c:v>
                </c:pt>
                <c:pt idx="60">
                  <c:v>12399.910902979465</c:v>
                </c:pt>
                <c:pt idx="61">
                  <c:v>13035.728552821785</c:v>
                </c:pt>
                <c:pt idx="62">
                  <c:v>13700.647825663975</c:v>
                </c:pt>
                <c:pt idx="63">
                  <c:v>14395.637443117652</c:v>
                </c:pt>
                <c:pt idx="64">
                  <c:v>15121.660653530789</c:v>
                </c:pt>
                <c:pt idx="65">
                  <c:v>15879.67058743949</c:v>
                </c:pt>
                <c:pt idx="66">
                  <c:v>16670.605196212266</c:v>
                </c:pt>
                <c:pt idx="67">
                  <c:v>17495.381770683209</c:v>
                </c:pt>
                <c:pt idx="68">
                  <c:v>18354.891041426421</c:v>
                </c:pt>
                <c:pt idx="69">
                  <c:v>19249.990867909764</c:v>
                </c:pt>
                <c:pt idx="70">
                  <c:v>20181.499530091052</c:v>
                </c:pt>
                <c:pt idx="71">
                  <c:v>21150.188643076624</c:v>
                </c:pt>
                <c:pt idx="72">
                  <c:v>22156.775723224237</c:v>
                </c:pt>
                <c:pt idx="73">
                  <c:v>23201.916442484842</c:v>
                </c:pt>
                <c:pt idx="74">
                  <c:v>24286.196616765574</c:v>
                </c:pt>
                <c:pt idx="75">
                  <c:v>25410.123983545684</c:v>
                </c:pt>
                <c:pt idx="76">
                  <c:v>26574.119833751931</c:v>
                </c:pt>
                <c:pt idx="77">
                  <c:v>27778.51057281992</c:v>
                </c:pt>
                <c:pt idx="78">
                  <c:v>29023.519295728554</c:v>
                </c:pt>
                <c:pt idx="79">
                  <c:v>30309.257470351517</c:v>
                </c:pt>
                <c:pt idx="80">
                  <c:v>31635.716832449758</c:v>
                </c:pt>
                <c:pt idx="81">
                  <c:v>33002.761603735205</c:v>
                </c:pt>
                <c:pt idx="82">
                  <c:v>34410.121151347346</c:v>
                </c:pt>
                <c:pt idx="83">
                  <c:v>35857.38321247053</c:v>
                </c:pt>
                <c:pt idx="84">
                  <c:v>37343.98781134771</c:v>
                </c:pt>
                <c:pt idx="85">
                  <c:v>38869.221997295826</c:v>
                </c:pt>
                <c:pt idx="86">
                  <c:v>40432.215531194808</c:v>
                </c:pt>
                <c:pt idx="87">
                  <c:v>42031.937644054124</c:v>
                </c:pt>
                <c:pt idx="88">
                  <c:v>43667.194984446294</c:v>
                </c:pt>
                <c:pt idx="89">
                  <c:v>45336.630861701262</c:v>
                </c:pt>
                <c:pt idx="90">
                  <c:v>47038.725878727666</c:v>
                </c:pt>
                <c:pt idx="91">
                  <c:v>48771.80003220759</c:v>
                </c:pt>
                <c:pt idx="92">
                  <c:v>50534.016338848269</c:v>
                </c:pt>
                <c:pt idx="93">
                  <c:v>52323.386024630316</c:v>
                </c:pt>
                <c:pt idx="94">
                  <c:v>54137.775289933612</c:v>
                </c:pt>
                <c:pt idx="95">
                  <c:v>55974.913637534351</c:v>
                </c:pt>
                <c:pt idx="96">
                  <c:v>57832.403723324438</c:v>
                </c:pt>
                <c:pt idx="97">
                  <c:v>59707.732661873815</c:v>
                </c:pt>
                <c:pt idx="98">
                  <c:v>61598.284691363173</c:v>
                </c:pt>
                <c:pt idx="99">
                  <c:v>63501.355075721767</c:v>
                </c:pt>
                <c:pt idx="100">
                  <c:v>65414.165096793782</c:v>
                </c:pt>
                <c:pt idx="101">
                  <c:v>67333.877966776519</c:v>
                </c:pt>
                <c:pt idx="102">
                  <c:v>69257.615471731697</c:v>
                </c:pt>
                <c:pt idx="103">
                  <c:v>71182.475141285569</c:v>
                </c:pt>
                <c:pt idx="104">
                  <c:v>73105.547728216698</c:v>
                </c:pt>
                <c:pt idx="105">
                  <c:v>75023.934774855719</c:v>
                </c:pt>
                <c:pt idx="106">
                  <c:v>76934.766041317751</c:v>
                </c:pt>
                <c:pt idx="107">
                  <c:v>78835.216573618207</c:v>
                </c:pt>
                <c:pt idx="108">
                  <c:v>80722.523197581831</c:v>
                </c:pt>
                <c:pt idx="109">
                  <c:v>82594.000236887834</c:v>
                </c:pt>
                <c:pt idx="110">
                  <c:v>84447.054270188266</c:v>
                </c:pt>
                <c:pt idx="111">
                  <c:v>86279.197762452939</c:v>
                </c:pt>
                <c:pt idx="112">
                  <c:v>88088.061428895613</c:v>
                </c:pt>
                <c:pt idx="113">
                  <c:v>89871.405215300503</c:v>
                </c:pt>
                <c:pt idx="114">
                  <c:v>91627.127805533513</c:v>
                </c:pt>
                <c:pt idx="115">
                  <c:v>93353.274594715098</c:v>
                </c:pt>
                <c:pt idx="116">
                  <c:v>95048.044094189681</c:v>
                </c:pt>
                <c:pt idx="117">
                  <c:v>96709.792761337361</c:v>
                </c:pt>
                <c:pt idx="118">
                  <c:v>98337.038272790625</c:v>
                </c:pt>
                <c:pt idx="119">
                  <c:v>99928.461283186931</c:v>
                </c:pt>
                <c:pt idx="120">
                  <c:v>101482.90573274746</c:v>
                </c:pt>
                <c:pt idx="121">
                  <c:v>102999.37778538142</c:v>
                </c:pt>
                <c:pt idx="122">
                  <c:v>104477.04349443555</c:v>
                </c:pt>
                <c:pt idx="123">
                  <c:v>105915.22530552317</c:v>
                </c:pt>
                <c:pt idx="124">
                  <c:v>107313.39751504676</c:v>
                </c:pt>
                <c:pt idx="125">
                  <c:v>108671.18080915629</c:v>
                </c:pt>
                <c:pt idx="126">
                  <c:v>109988.33601110798</c:v>
                </c:pt>
                <c:pt idx="127">
                  <c:v>111264.75716552725</c:v>
                </c:pt>
                <c:pt idx="128">
                  <c:v>112500.46408620656</c:v>
                </c:pt>
                <c:pt idx="129">
                  <c:v>113695.59449008631</c:v>
                </c:pt>
                <c:pt idx="130">
                  <c:v>114850.39583430217</c:v>
                </c:pt>
                <c:pt idx="131">
                  <c:v>115965.21696596888</c:v>
                </c:pt>
                <c:pt idx="132">
                  <c:v>117040.49968603798</c:v>
                </c:pt>
                <c:pt idx="133">
                  <c:v>118076.77031942725</c:v>
                </c:pt>
                <c:pt idx="134">
                  <c:v>119074.63137397295</c:v>
                </c:pt>
                <c:pt idx="135">
                  <c:v>120034.75336085967</c:v>
                </c:pt>
                <c:pt idx="136">
                  <c:v>120957.86683927935</c:v>
                </c:pt>
                <c:pt idx="137">
                  <c:v>121844.75473835673</c:v>
                </c:pt>
                <c:pt idx="138">
                  <c:v>122696.24500002268</c:v>
                </c:pt>
                <c:pt idx="139">
                  <c:v>123513.2035776525</c:v>
                </c:pt>
                <c:pt idx="140">
                  <c:v>124296.52781701655</c:v>
                </c:pt>
                <c:pt idx="141">
                  <c:v>125047.14023848616</c:v>
                </c:pt>
                <c:pt idx="142">
                  <c:v>125765.98273254615</c:v>
                </c:pt>
                <c:pt idx="143">
                  <c:v>126454.01117451003</c:v>
                </c:pt>
                <c:pt idx="144">
                  <c:v>127112.190458916</c:v>
                </c:pt>
                <c:pt idx="145">
                  <c:v>127741.48994938999</c:v>
                </c:pt>
                <c:pt idx="146">
                  <c:v>128342.87933576886</c:v>
                </c:pt>
                <c:pt idx="147">
                  <c:v>128917.3248869441</c:v>
                </c:pt>
                <c:pt idx="148">
                  <c:v>129465.78608517227</c:v>
                </c:pt>
                <c:pt idx="149">
                  <c:v>129989.2126254516</c:v>
                </c:pt>
                <c:pt idx="150">
                  <c:v>130488.54176193122</c:v>
                </c:pt>
                <c:pt idx="151">
                  <c:v>130964.69598214942</c:v>
                </c:pt>
                <c:pt idx="152">
                  <c:v>131418.58098913508</c:v>
                </c:pt>
                <c:pt idx="153">
                  <c:v>131851.08397099801</c:v>
                </c:pt>
                <c:pt idx="154">
                  <c:v>132263.07213753407</c:v>
                </c:pt>
                <c:pt idx="155">
                  <c:v>132655.39150352887</c:v>
                </c:pt>
                <c:pt idx="156">
                  <c:v>133028.86589881705</c:v>
                </c:pt>
                <c:pt idx="157">
                  <c:v>133384.29618570473</c:v>
                </c:pt>
                <c:pt idx="158">
                  <c:v>133722.45966505352</c:v>
                </c:pt>
                <c:pt idx="159">
                  <c:v>134044.10965312182</c:v>
                </c:pt>
                <c:pt idx="160">
                  <c:v>134349.97521213914</c:v>
                </c:pt>
                <c:pt idx="161">
                  <c:v>134640.76101852226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09-9144-9F39-0CBEF91B8D3E}"/>
            </c:ext>
          </c:extLst>
        </c:ser>
        <c:ser>
          <c:idx val="2"/>
          <c:order val="2"/>
          <c:tx>
            <c:strRef>
              <c:f>'A.ForestLogistGrowthModel.xls'!$G$20</c:f>
              <c:strCache>
                <c:ptCount val="1"/>
                <c:pt idx="0">
                  <c:v>Ebony</c:v>
                </c:pt>
              </c:strCache>
            </c:strRef>
          </c:tx>
          <c:spPr>
            <a:solidFill>
              <a:srgbClr val="FCF305"/>
            </a:solidFill>
            <a:ln w="25400">
              <a:solidFill>
                <a:srgbClr val="000000"/>
              </a:solidFill>
              <a:prstDash val="solid"/>
            </a:ln>
          </c:spPr>
          <c:cat>
            <c:numRef>
              <c:f>'A.ForestLogistGrowthModel.xls'!$B$21:$B$182</c:f>
              <c:numCache>
                <c:formatCode>General</c:formatCode>
                <c:ptCount val="16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</c:numCache>
            </c:numRef>
          </c:cat>
          <c:val>
            <c:numRef>
              <c:f>'A.ForestLogistGrowthModel.xls'!$G$21:$G$182</c:f>
              <c:numCache>
                <c:formatCode>0</c:formatCode>
                <c:ptCount val="162"/>
                <c:pt idx="0">
                  <c:v>500</c:v>
                </c:pt>
                <c:pt idx="1">
                  <c:v>524.47787382573858</c:v>
                </c:pt>
                <c:pt idx="2">
                  <c:v>550.14856343736619</c:v>
                </c:pt>
                <c:pt idx="3">
                  <c:v>577.06964210797878</c:v>
                </c:pt>
                <c:pt idx="4">
                  <c:v>605.30140655892535</c:v>
                </c:pt>
                <c:pt idx="5">
                  <c:v>634.90700022593364</c:v>
                </c:pt>
                <c:pt idx="6">
                  <c:v>665.95254154111331</c:v>
                </c:pt>
                <c:pt idx="7">
                  <c:v>698.50725737636469</c:v>
                </c:pt>
                <c:pt idx="8">
                  <c:v>732.64362179133173</c:v>
                </c:pt>
                <c:pt idx="9">
                  <c:v>768.43750022565223</c:v>
                </c:pt>
                <c:pt idx="10">
                  <c:v>805.96829927078079</c:v>
                </c:pt>
                <c:pt idx="11">
                  <c:v>845.31912215093007</c:v>
                </c:pt>
                <c:pt idx="12">
                  <c:v>886.57693003557449</c:v>
                </c:pt>
                <c:pt idx="13">
                  <c:v>929.83270929730145</c:v>
                </c:pt>
                <c:pt idx="14">
                  <c:v>975.18164481844622</c:v>
                </c:pt>
                <c:pt idx="15">
                  <c:v>1022.723299437666</c:v>
                </c:pt>
                <c:pt idx="16">
                  <c:v>1072.5617996132632</c:v>
                </c:pt>
                <c:pt idx="17">
                  <c:v>1124.8060273633696</c:v>
                </c:pt>
                <c:pt idx="18">
                  <c:v>1179.5698185238718</c:v>
                </c:pt>
                <c:pt idx="19">
                  <c:v>1236.9721673429133</c:v>
                </c:pt>
                <c:pt idx="20">
                  <c:v>1297.1374374056738</c:v>
                </c:pt>
                <c:pt idx="21">
                  <c:v>1360.1955788546422</c:v>
                </c:pt>
                <c:pt idx="22">
                  <c:v>1426.2823518384128</c:v>
                </c:pt>
                <c:pt idx="23">
                  <c:v>1495.5395560858424</c:v>
                </c:pt>
                <c:pt idx="24">
                  <c:v>1568.1152664618535</c:v>
                </c:pt>
                <c:pt idx="25">
                  <c:v>1644.1640743158714</c:v>
                </c:pt>
                <c:pt idx="26">
                  <c:v>1723.8473343834587</c:v>
                </c:pt>
                <c:pt idx="27">
                  <c:v>1807.3334169457428</c:v>
                </c:pt>
                <c:pt idx="28">
                  <c:v>1894.7979648892795</c:v>
                </c:pt>
                <c:pt idx="29">
                  <c:v>1986.4241552406513</c:v>
                </c:pt>
                <c:pt idx="30">
                  <c:v>2082.4029646748154</c:v>
                </c:pt>
                <c:pt idx="31">
                  <c:v>2182.9334384135927</c:v>
                </c:pt>
                <c:pt idx="32">
                  <c:v>2288.2229618402444</c:v>
                </c:pt>
                <c:pt idx="33">
                  <c:v>2398.4875340571843</c:v>
                </c:pt>
                <c:pt idx="34">
                  <c:v>2513.9520425062674</c:v>
                </c:pt>
                <c:pt idx="35">
                  <c:v>2634.8505376540229</c:v>
                </c:pt>
                <c:pt idx="36">
                  <c:v>2761.4265066174025</c:v>
                </c:pt>
                <c:pt idx="37">
                  <c:v>2893.9331444684822</c:v>
                </c:pt>
                <c:pt idx="38">
                  <c:v>3032.6336218087686</c:v>
                </c:pt>
                <c:pt idx="39">
                  <c:v>3177.8013470448532</c:v>
                </c:pt>
                <c:pt idx="40">
                  <c:v>3329.7202216268324</c:v>
                </c:pt>
                <c:pt idx="41">
                  <c:v>3488.6848863289397</c:v>
                </c:pt>
                <c:pt idx="42">
                  <c:v>3655.0009564579841</c:v>
                </c:pt>
                <c:pt idx="43">
                  <c:v>3828.9852436694282</c:v>
                </c:pt>
                <c:pt idx="44">
                  <c:v>4010.9659618534001</c:v>
                </c:pt>
                <c:pt idx="45">
                  <c:v>4201.2829143236804</c:v>
                </c:pt>
                <c:pt idx="46">
                  <c:v>4400.2876593023566</c:v>
                </c:pt>
                <c:pt idx="47">
                  <c:v>4608.3436504418423</c:v>
                </c:pt>
                <c:pt idx="48">
                  <c:v>4825.8263488653147</c:v>
                </c:pt>
                <c:pt idx="49">
                  <c:v>5053.1233029373652</c:v>
                </c:pt>
                <c:pt idx="50">
                  <c:v>5290.6341917004966</c:v>
                </c:pt>
                <c:pt idx="51">
                  <c:v>5538.7708276314615</c:v>
                </c:pt>
                <c:pt idx="52">
                  <c:v>5797.9571140871867</c:v>
                </c:pt>
                <c:pt idx="53">
                  <c:v>6068.6289525251832</c:v>
                </c:pt>
                <c:pt idx="54">
                  <c:v>6351.234094301708</c:v>
                </c:pt>
                <c:pt idx="55">
                  <c:v>6646.2319315758687</c:v>
                </c:pt>
                <c:pt idx="56">
                  <c:v>6954.0932215839193</c:v>
                </c:pt>
                <c:pt idx="57">
                  <c:v>7275.2997382999411</c:v>
                </c:pt>
                <c:pt idx="58">
                  <c:v>7610.3438452728733</c:v>
                </c:pt>
                <c:pt idx="59">
                  <c:v>7959.7279832313889</c:v>
                </c:pt>
                <c:pt idx="60">
                  <c:v>8323.9640658849494</c:v>
                </c:pt>
                <c:pt idx="61">
                  <c:v>8703.5727772287391</c:v>
                </c:pt>
                <c:pt idx="62">
                  <c:v>9099.0827635913138</c:v>
                </c:pt>
                <c:pt idx="63">
                  <c:v>9511.0297136552454</c:v>
                </c:pt>
                <c:pt idx="64">
                  <c:v>9939.9553197432579</c:v>
                </c:pt>
                <c:pt idx="65">
                  <c:v>10386.406113805813</c:v>
                </c:pt>
                <c:pt idx="66">
                  <c:v>10850.932171781657</c:v>
                </c:pt>
                <c:pt idx="67">
                  <c:v>11334.085680342359</c:v>
                </c:pt>
                <c:pt idx="68">
                  <c:v>11836.419360486991</c:v>
                </c:pt>
                <c:pt idx="69">
                  <c:v>12358.484743035455</c:v>
                </c:pt>
                <c:pt idx="70">
                  <c:v>12900.83029179087</c:v>
                </c:pt>
                <c:pt idx="71">
                  <c:v>13463.999371013178</c:v>
                </c:pt>
                <c:pt idx="72">
                  <c:v>14048.528054878834</c:v>
                </c:pt>
                <c:pt idx="73">
                  <c:v>14654.942777804508</c:v>
                </c:pt>
                <c:pt idx="74">
                  <c:v>15283.75782589257</c:v>
                </c:pt>
                <c:pt idx="75">
                  <c:v>15935.47267132022</c:v>
                </c:pt>
                <c:pt idx="76">
                  <c:v>16610.569153243661</c:v>
                </c:pt>
                <c:pt idx="77">
                  <c:v>17309.508510724703</c:v>
                </c:pt>
                <c:pt idx="78">
                  <c:v>18032.728275305293</c:v>
                </c:pt>
                <c:pt idx="79">
                  <c:v>18780.639033148018</c:v>
                </c:pt>
                <c:pt idx="80">
                  <c:v>19553.621069114131</c:v>
                </c:pt>
                <c:pt idx="81">
                  <c:v>20352.020907747596</c:v>
                </c:pt>
                <c:pt idx="82">
                  <c:v>21176.147768849514</c:v>
                </c:pt>
                <c:pt idx="83">
                  <c:v>22026.269958132176</c:v>
                </c:pt>
                <c:pt idx="84">
                  <c:v>22902.611216299149</c:v>
                </c:pt>
                <c:pt idx="85">
                  <c:v>23805.347052763977</c:v>
                </c:pt>
                <c:pt idx="86">
                  <c:v>24734.601093045861</c:v>
                </c:pt>
                <c:pt idx="87">
                  <c:v>25690.441471609942</c:v>
                </c:pt>
                <c:pt idx="88">
                  <c:v>26672.877304491176</c:v>
                </c:pt>
                <c:pt idx="89">
                  <c:v>27681.855278387418</c:v>
                </c:pt>
                <c:pt idx="90">
                  <c:v>28717.256394959706</c:v>
                </c:pt>
                <c:pt idx="91">
                  <c:v>29778.892910762243</c:v>
                </c:pt>
                <c:pt idx="92">
                  <c:v>30866.505514468252</c:v>
                </c:pt>
                <c:pt idx="93">
                  <c:v>31979.760783788388</c:v>
                </c:pt>
                <c:pt idx="94">
                  <c:v>33118.248964626306</c:v>
                </c:pt>
                <c:pt idx="95">
                  <c:v>34281.482114518818</c:v>
                </c:pt>
                <c:pt idx="96">
                  <c:v>35468.892651209622</c:v>
                </c:pt>
                <c:pt idx="97">
                  <c:v>36679.832345263821</c:v>
                </c:pt>
                <c:pt idx="98">
                  <c:v>37913.571792912058</c:v>
                </c:pt>
                <c:pt idx="99">
                  <c:v>39169.300401805303</c:v>
                </c:pt>
                <c:pt idx="100">
                  <c:v>40446.126918067064</c:v>
                </c:pt>
                <c:pt idx="101">
                  <c:v>41743.080517970069</c:v>
                </c:pt>
                <c:pt idx="102">
                  <c:v>43059.112481785654</c:v>
                </c:pt>
                <c:pt idx="103">
                  <c:v>44393.098460919748</c:v>
                </c:pt>
                <c:pt idx="104">
                  <c:v>45743.841342447136</c:v>
                </c:pt>
                <c:pt idx="105">
                  <c:v>47110.074707692969</c:v>
                </c:pt>
                <c:pt idx="106">
                  <c:v>48490.466873715035</c:v>
                </c:pt>
                <c:pt idx="107">
                  <c:v>49883.625498553054</c:v>
                </c:pt>
                <c:pt idx="108">
                  <c:v>51288.102723091775</c:v>
                </c:pt>
                <c:pt idx="109">
                  <c:v>52702.400814496119</c:v>
                </c:pt>
                <c:pt idx="110">
                  <c:v>54124.978268591964</c:v>
                </c:pt>
                <c:pt idx="111">
                  <c:v>55554.256321453533</c:v>
                </c:pt>
                <c:pt idx="112">
                  <c:v>56988.625813985222</c:v>
                </c:pt>
                <c:pt idx="113">
                  <c:v>58426.454347603729</c:v>
                </c:pt>
                <c:pt idx="114">
                  <c:v>59866.093664375592</c:v>
                </c:pt>
                <c:pt idx="115">
                  <c:v>61305.887181261955</c:v>
                </c:pt>
                <c:pt idx="116">
                  <c:v>62744.177605560842</c:v>
                </c:pt>
                <c:pt idx="117">
                  <c:v>64179.314557280646</c:v>
                </c:pt>
                <c:pt idx="118">
                  <c:v>65609.662124062277</c:v>
                </c:pt>
                <c:pt idx="119">
                  <c:v>67033.606275395636</c:v>
                </c:pt>
                <c:pt idx="120">
                  <c:v>68449.562065216494</c:v>
                </c:pt>
                <c:pt idx="121">
                  <c:v>69855.980555468239</c:v>
                </c:pt>
                <c:pt idx="122">
                  <c:v>71251.355397776511</c:v>
                </c:pt>
                <c:pt idx="123">
                  <c:v>72634.229015902965</c:v>
                </c:pt>
                <c:pt idx="124">
                  <c:v>74003.198337982831</c:v>
                </c:pt>
                <c:pt idx="125">
                  <c:v>75356.9200345555</c:v>
                </c:pt>
                <c:pt idx="126">
                  <c:v>76694.115225908317</c:v>
                </c:pt>
                <c:pt idx="127">
                  <c:v>78013.573630097788</c:v>
                </c:pt>
                <c:pt idx="128">
                  <c:v>79314.157131020867</c:v>
                </c:pt>
                <c:pt idx="129">
                  <c:v>80594.802753914104</c:v>
                </c:pt>
                <c:pt idx="130">
                  <c:v>81854.525043501126</c:v>
                </c:pt>
                <c:pt idx="131">
                  <c:v>83092.417847543329</c:v>
                </c:pt>
                <c:pt idx="132">
                  <c:v>84307.655515645689</c:v>
                </c:pt>
                <c:pt idx="133">
                  <c:v>85499.493529716157</c:v>
                </c:pt>
                <c:pt idx="134">
                  <c:v>86667.268588384322</c:v>
                </c:pt>
                <c:pt idx="135">
                  <c:v>87810.398172881236</c:v>
                </c:pt>
                <c:pt idx="136">
                  <c:v>88928.379626322669</c:v>
                </c:pt>
                <c:pt idx="137">
                  <c:v>90020.788781991607</c:v>
                </c:pt>
                <c:pt idx="138">
                  <c:v>91087.278179081462</c:v>
                </c:pt>
                <c:pt idx="139">
                  <c:v>92127.57490644489</c:v>
                </c:pt>
                <c:pt idx="140">
                  <c:v>93141.47811622775</c:v>
                </c:pt>
                <c:pt idx="141">
                  <c:v>94128.856249890378</c:v>
                </c:pt>
                <c:pt idx="142">
                  <c:v>95089.644019087107</c:v>
                </c:pt>
                <c:pt idx="143">
                  <c:v>96023.83918324644</c:v>
                </c:pt>
                <c:pt idx="144">
                  <c:v>96931.499164541805</c:v>
                </c:pt>
                <c:pt idx="145">
                  <c:v>97812.73753933351</c:v>
                </c:pt>
                <c:pt idx="146">
                  <c:v>98667.720443174418</c:v>
                </c:pt>
                <c:pt idx="147">
                  <c:v>99496.662924173259</c:v>
                </c:pt>
                <c:pt idx="148">
                  <c:v>100299.82527697564</c:v>
                </c:pt>
                <c:pt idx="149">
                  <c:v>101077.50938691749</c:v>
                </c:pt>
                <c:pt idx="150">
                  <c:v>101830.05511109403</c:v>
                </c:pt>
                <c:pt idx="151">
                  <c:v>102557.83672022418</c:v>
                </c:pt>
                <c:pt idx="152">
                  <c:v>103261.2594223286</c:v>
                </c:pt>
                <c:pt idx="153">
                  <c:v>103940.75598642109</c:v>
                </c:pt>
                <c:pt idx="154">
                  <c:v>104596.78348167941</c:v>
                </c:pt>
                <c:pt idx="155">
                  <c:v>105229.8201449394</c:v>
                </c:pt>
                <c:pt idx="156">
                  <c:v>105840.3623868752</c:v>
                </c:pt>
                <c:pt idx="157">
                  <c:v>106428.92194490461</c:v>
                </c:pt>
                <c:pt idx="158">
                  <c:v>106996.02318870695</c:v>
                </c:pt>
                <c:pt idx="159">
                  <c:v>107542.20058227137</c:v>
                </c:pt>
                <c:pt idx="160">
                  <c:v>108067.99630460842</c:v>
                </c:pt>
                <c:pt idx="161">
                  <c:v>108573.95802965941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09-9144-9F39-0CBEF91B8D3E}"/>
            </c:ext>
          </c:extLst>
        </c:ser>
        <c:ser>
          <c:idx val="3"/>
          <c:order val="3"/>
          <c:tx>
            <c:strRef>
              <c:f>'A.ForestLogistGrowthModel.xls'!$E$20</c:f>
              <c:strCache>
                <c:ptCount val="1"/>
                <c:pt idx="0">
                  <c:v>Rosewood</c:v>
                </c:pt>
              </c:strCache>
            </c:strRef>
          </c:tx>
          <c:spPr>
            <a:solidFill>
              <a:srgbClr val="339966"/>
            </a:solidFill>
            <a:ln w="25400">
              <a:solidFill>
                <a:srgbClr val="000000"/>
              </a:solidFill>
              <a:prstDash val="solid"/>
            </a:ln>
          </c:spPr>
          <c:cat>
            <c:numRef>
              <c:f>'A.ForestLogistGrowthModel.xls'!$B$21:$B$182</c:f>
              <c:numCache>
                <c:formatCode>General</c:formatCode>
                <c:ptCount val="16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</c:numCache>
            </c:numRef>
          </c:cat>
          <c:val>
            <c:numRef>
              <c:f>'A.ForestLogistGrowthModel.xls'!$E$21:$E$182</c:f>
              <c:numCache>
                <c:formatCode>0</c:formatCode>
                <c:ptCount val="162"/>
                <c:pt idx="0">
                  <c:v>500</c:v>
                </c:pt>
                <c:pt idx="1">
                  <c:v>530.75417324698901</c:v>
                </c:pt>
                <c:pt idx="2">
                  <c:v>563.38927399644706</c:v>
                </c:pt>
                <c:pt idx="3">
                  <c:v>598.01898292635724</c:v>
                </c:pt>
                <c:pt idx="4">
                  <c:v>634.76367961694712</c:v>
                </c:pt>
                <c:pt idx="5">
                  <c:v>673.75081550342418</c:v>
                </c:pt>
                <c:pt idx="6">
                  <c:v>715.11530479831265</c:v>
                </c:pt>
                <c:pt idx="7">
                  <c:v>758.99993387830852</c:v>
                </c:pt>
                <c:pt idx="8">
                  <c:v>805.5557895889259</c:v>
                </c:pt>
                <c:pt idx="9">
                  <c:v>854.94270686796665</c:v>
                </c:pt>
                <c:pt idx="10">
                  <c:v>907.32973602455775</c:v>
                </c:pt>
                <c:pt idx="11">
                  <c:v>962.89562993256357</c:v>
                </c:pt>
                <c:pt idx="12">
                  <c:v>1021.8293513038153</c:v>
                </c:pt>
                <c:pt idx="13">
                  <c:v>1084.3306000958776</c:v>
                </c:pt>
                <c:pt idx="14">
                  <c:v>1150.6103609788704</c:v>
                </c:pt>
                <c:pt idx="15">
                  <c:v>1220.8914706338619</c:v>
                </c:pt>
                <c:pt idx="16">
                  <c:v>1295.4092044790627</c:v>
                </c:pt>
                <c:pt idx="17">
                  <c:v>1374.4118822167609</c:v>
                </c:pt>
                <c:pt idx="18">
                  <c:v>1458.1614913607566</c:v>
                </c:pt>
                <c:pt idx="19">
                  <c:v>1546.9343276378706</c:v>
                </c:pt>
                <c:pt idx="20">
                  <c:v>1641.0216508546455</c:v>
                </c:pt>
                <c:pt idx="21">
                  <c:v>1740.7303544781455</c:v>
                </c:pt>
                <c:pt idx="22">
                  <c:v>1846.383646794226</c:v>
                </c:pt>
                <c:pt idx="23">
                  <c:v>1958.3217410739721</c:v>
                </c:pt>
                <c:pt idx="24">
                  <c:v>2076.9025516954953</c:v>
                </c:pt>
                <c:pt idx="25">
                  <c:v>2202.5023926299605</c:v>
                </c:pt>
                <c:pt idx="26">
                  <c:v>2335.5166741039425</c:v>
                </c:pt>
                <c:pt idx="27">
                  <c:v>2476.3605925911675</c:v>
                </c:pt>
                <c:pt idx="28">
                  <c:v>2625.4698085621344</c:v>
                </c:pt>
                <c:pt idx="29">
                  <c:v>2783.3011056268269</c:v>
                </c:pt>
                <c:pt idx="30">
                  <c:v>2950.3330238413905</c:v>
                </c:pt>
                <c:pt idx="31">
                  <c:v>3127.066459012317</c:v>
                </c:pt>
                <c:pt idx="32">
                  <c:v>3314.0252188206764</c:v>
                </c:pt>
                <c:pt idx="33">
                  <c:v>3511.7565255045574</c:v>
                </c:pt>
                <c:pt idx="34">
                  <c:v>3720.8314536820667</c:v>
                </c:pt>
                <c:pt idx="35">
                  <c:v>3941.8452906736979</c:v>
                </c:pt>
                <c:pt idx="36">
                  <c:v>4175.4178053976866</c:v>
                </c:pt>
                <c:pt idx="37">
                  <c:v>4422.1934105735972</c:v>
                </c:pt>
                <c:pt idx="38">
                  <c:v>4682.8412015897911</c:v>
                </c:pt>
                <c:pt idx="39">
                  <c:v>4958.0548539847414</c:v>
                </c:pt>
                <c:pt idx="40">
                  <c:v>5248.5523600801944</c:v>
                </c:pt>
                <c:pt idx="41">
                  <c:v>5555.0755839098811</c:v>
                </c:pt>
                <c:pt idx="42">
                  <c:v>5878.3896122404431</c:v>
                </c:pt>
                <c:pt idx="43">
                  <c:v>6219.2818782167997</c:v>
                </c:pt>
                <c:pt idx="44">
                  <c:v>6578.5610330235813</c:v>
                </c:pt>
                <c:pt idx="45">
                  <c:v>6957.0555399861414</c:v>
                </c:pt>
                <c:pt idx="46">
                  <c:v>7355.6119647936985</c:v>
                </c:pt>
                <c:pt idx="47">
                  <c:v>7775.0929350763472</c:v>
                </c:pt>
                <c:pt idx="48">
                  <c:v>8216.3747424757858</c:v>
                </c:pt>
                <c:pt idx="49">
                  <c:v>8680.3445606934583</c:v>
                </c:pt>
                <c:pt idx="50">
                  <c:v>9167.8972538610087</c:v>
                </c:pt>
                <c:pt idx="51">
                  <c:v>9679.9317510440596</c:v>
                </c:pt>
                <c:pt idx="52">
                  <c:v>10217.346964851529</c:v>
                </c:pt>
                <c:pt idx="53">
                  <c:v>10781.037235070655</c:v>
                </c:pt>
                <c:pt idx="54">
                  <c:v>11371.887282072614</c:v>
                </c:pt>
                <c:pt idx="55">
                  <c:v>11990.7666595194</c:v>
                </c:pt>
                <c:pt idx="56">
                  <c:v>12638.523701725802</c:v>
                </c:pt>
                <c:pt idx="57">
                  <c:v>13315.978967950496</c:v>
                </c:pt>
                <c:pt idx="58">
                  <c:v>14023.91819395019</c:v>
                </c:pt>
                <c:pt idx="59">
                  <c:v>14763.084770344165</c:v>
                </c:pt>
                <c:pt idx="60">
                  <c:v>15534.171777686615</c:v>
                </c:pt>
                <c:pt idx="61">
                  <c:v>16337.813619573182</c:v>
                </c:pt>
                <c:pt idx="62">
                  <c:v>17174.57730751278</c:v>
                </c:pt>
                <c:pt idx="63">
                  <c:v>18044.953464519967</c:v>
                </c:pt>
                <c:pt idx="64">
                  <c:v>18949.347128213569</c:v>
                </c:pt>
                <c:pt idx="65">
                  <c:v>19888.068448367816</c:v>
                </c:pt>
                <c:pt idx="66">
                  <c:v>20861.323388015888</c:v>
                </c:pt>
                <c:pt idx="67">
                  <c:v>21869.204550950664</c:v>
                </c:pt>
                <c:pt idx="68">
                  <c:v>22911.682271347392</c:v>
                </c:pt>
                <c:pt idx="69">
                  <c:v>23988.596112737872</c:v>
                </c:pt>
                <c:pt idx="70">
                  <c:v>25099.646933154676</c:v>
                </c:pt>
                <c:pt idx="71">
                  <c:v>26244.389680367771</c:v>
                </c:pt>
                <c:pt idx="72">
                  <c:v>27422.227085196049</c:v>
                </c:pt>
                <c:pt idx="73">
                  <c:v>28632.404421350442</c:v>
                </c:pt>
                <c:pt idx="74">
                  <c:v>29874.005496675651</c:v>
                </c:pt>
                <c:pt idx="75">
                  <c:v>31145.950032602355</c:v>
                </c:pt>
                <c:pt idx="76">
                  <c:v>32446.992575824028</c:v>
                </c:pt>
                <c:pt idx="77">
                  <c:v>33775.723068533371</c:v>
                </c:pt>
                <c:pt idx="78">
                  <c:v>35130.569181032632</c:v>
                </c:pt>
                <c:pt idx="79">
                  <c:v>36509.800483398263</c:v>
                </c:pt>
                <c:pt idx="80">
                  <c:v>37911.534501567803</c:v>
                </c:pt>
                <c:pt idx="81">
                  <c:v>39333.744668371022</c:v>
                </c:pt>
                <c:pt idx="82">
                  <c:v>40774.270142487519</c:v>
                </c:pt>
                <c:pt idx="83">
                  <c:v>42230.827429104007</c:v>
                </c:pt>
                <c:pt idx="84">
                  <c:v>43701.023696331205</c:v>
                </c:pt>
                <c:pt idx="85">
                  <c:v>45182.371642491024</c:v>
                </c:pt>
                <c:pt idx="86">
                  <c:v>46672.305732519657</c:v>
                </c:pt>
                <c:pt idx="87">
                  <c:v>48168.199588249096</c:v>
                </c:pt>
                <c:pt idx="88">
                  <c:v>49667.384288463625</c:v>
                </c:pt>
                <c:pt idx="89">
                  <c:v>51167.167311461992</c:v>
                </c:pt>
                <c:pt idx="90">
                  <c:v>52664.851836288617</c:v>
                </c:pt>
                <c:pt idx="91">
                  <c:v>54157.756109474729</c:v>
                </c:pt>
                <c:pt idx="92">
                  <c:v>55643.232582421064</c:v>
                </c:pt>
                <c:pt idx="93">
                  <c:v>57118.68653052867</c:v>
                </c:pt>
                <c:pt idx="94">
                  <c:v>58581.593878601867</c:v>
                </c:pt>
                <c:pt idx="95">
                  <c:v>60029.517977384618</c:v>
                </c:pt>
                <c:pt idx="96">
                  <c:v>61460.125102552309</c:v>
                </c:pt>
                <c:pt idx="97">
                  <c:v>62871.198479062579</c:v>
                </c:pt>
                <c:pt idx="98">
                  <c:v>64260.650669290517</c:v>
                </c:pt>
                <c:pt idx="99">
                  <c:v>65626.534201562477</c:v>
                </c:pt>
                <c:pt idx="100">
                  <c:v>66967.050355238156</c:v>
                </c:pt>
                <c:pt idx="101">
                  <c:v>68280.556058072922</c:v>
                </c:pt>
                <c:pt idx="102">
                  <c:v>69565.568890010443</c:v>
                </c:pt>
                <c:pt idx="103">
                  <c:v>70820.770223708983</c:v>
                </c:pt>
                <c:pt idx="104">
                  <c:v>72045.006565077958</c:v>
                </c:pt>
                <c:pt idx="105">
                  <c:v>73237.289186152877</c:v>
                </c:pt>
                <c:pt idx="106">
                  <c:v>74396.79216724493</c:v>
                </c:pt>
                <c:pt idx="107">
                  <c:v>75522.848985142962</c:v>
                </c:pt>
                <c:pt idx="108">
                  <c:v>76614.947799100511</c:v>
                </c:pt>
                <c:pt idx="109">
                  <c:v>77672.72559647428</c:v>
                </c:pt>
                <c:pt idx="110">
                  <c:v>78695.961365405135</c:v>
                </c:pt>
                <c:pt idx="111">
                  <c:v>79684.568463207848</c:v>
                </c:pt>
                <c:pt idx="112">
                  <c:v>80638.586346600714</c:v>
                </c:pt>
                <c:pt idx="113">
                  <c:v>81558.17182408474</c:v>
                </c:pt>
                <c:pt idx="114">
                  <c:v>82443.589982223944</c:v>
                </c:pt>
                <c:pt idx="115">
                  <c:v>83295.204926855688</c:v>
                </c:pt>
                <c:pt idx="116">
                  <c:v>84113.470467923442</c:v>
                </c:pt>
                <c:pt idx="117">
                  <c:v>84898.920863204155</c:v>
                </c:pt>
                <c:pt idx="118">
                  <c:v>85652.161722176999</c:v>
                </c:pt>
                <c:pt idx="119">
                  <c:v>86373.861157076724</c:v>
                </c:pt>
                <c:pt idx="120">
                  <c:v>87064.741254161272</c:v>
                </c:pt>
                <c:pt idx="121">
                  <c:v>87725.569924699186</c:v>
                </c:pt>
                <c:pt idx="122">
                  <c:v>88357.153182392518</c:v>
                </c:pt>
                <c:pt idx="123">
                  <c:v>88960.327882073485</c:v>
                </c:pt>
                <c:pt idx="124">
                  <c:v>89535.954943673554</c:v>
                </c:pt>
                <c:pt idx="125">
                  <c:v>90084.913075744116</c:v>
                </c:pt>
                <c:pt idx="126">
                  <c:v>90608.093004234135</c:v>
                </c:pt>
                <c:pt idx="127">
                  <c:v>91106.392204809716</c:v>
                </c:pt>
                <c:pt idx="128">
                  <c:v>91580.710130696782</c:v>
                </c:pt>
                <c:pt idx="129">
                  <c:v>92031.943922790713</c:v>
                </c:pt>
                <c:pt idx="130">
                  <c:v>92460.984584536025</c:v>
                </c:pt>
                <c:pt idx="131">
                  <c:v>92868.71360075337</c:v>
                </c:pt>
                <c:pt idx="132">
                  <c:v>93255.999977091749</c:v>
                </c:pt>
                <c:pt idx="133">
                  <c:v>93623.697675021511</c:v>
                </c:pt>
                <c:pt idx="134">
                  <c:v>93972.64341616469</c:v>
                </c:pt>
                <c:pt idx="135">
                  <c:v>94303.654829196224</c:v>
                </c:pt>
                <c:pt idx="136">
                  <c:v>94617.528912458918</c:v>
                </c:pt>
                <c:pt idx="137">
                  <c:v>94915.040785734614</c:v>
                </c:pt>
                <c:pt idx="138">
                  <c:v>95196.942705234891</c:v>
                </c:pt>
                <c:pt idx="139">
                  <c:v>95463.963316749374</c:v>
                </c:pt>
                <c:pt idx="140">
                  <c:v>95716.807122960017</c:v>
                </c:pt>
                <c:pt idx="141">
                  <c:v>95956.154142144471</c:v>
                </c:pt>
                <c:pt idx="142">
                  <c:v>96182.659736807473</c:v>
                </c:pt>
                <c:pt idx="143">
                  <c:v>96396.954592155656</c:v>
                </c:pt>
                <c:pt idx="144">
                  <c:v>96599.644825739451</c:v>
                </c:pt>
                <c:pt idx="145">
                  <c:v>96791.312210995966</c:v>
                </c:pt>
                <c:pt idx="146">
                  <c:v>96972.514498821052</c:v>
                </c:pt>
                <c:pt idx="147">
                  <c:v>97143.785822656122</c:v>
                </c:pt>
                <c:pt idx="148">
                  <c:v>97305.637173885858</c:v>
                </c:pt>
                <c:pt idx="149">
                  <c:v>97458.556935594781</c:v>
                </c:pt>
                <c:pt idx="150">
                  <c:v>97603.011463916628</c:v>
                </c:pt>
                <c:pt idx="151">
                  <c:v>97739.445707327046</c:v>
                </c:pt>
                <c:pt idx="152">
                  <c:v>97868.283855274465</c:v>
                </c:pt>
                <c:pt idx="153">
                  <c:v>97989.930008512601</c:v>
                </c:pt>
                <c:pt idx="154">
                  <c:v>98104.768864395941</c:v>
                </c:pt>
                <c:pt idx="155">
                  <c:v>98213.166411223341</c:v>
                </c:pt>
                <c:pt idx="156">
                  <c:v>98315.470626469745</c:v>
                </c:pt>
                <c:pt idx="157">
                  <c:v>98412.012174433679</c:v>
                </c:pt>
                <c:pt idx="158">
                  <c:v>98503.105099452208</c:v>
                </c:pt>
                <c:pt idx="159">
                  <c:v>98589.04751139885</c:v>
                </c:pt>
                <c:pt idx="160">
                  <c:v>98670.122260687218</c:v>
                </c:pt>
                <c:pt idx="161">
                  <c:v>98746.597600457651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09-9144-9F39-0CBEF91B8D3E}"/>
            </c:ext>
          </c:extLst>
        </c:ser>
        <c:ser>
          <c:idx val="4"/>
          <c:order val="4"/>
          <c:tx>
            <c:strRef>
              <c:f>'A.ForestLogistGrowthModel.xls'!$D$20</c:f>
              <c:strCache>
                <c:ptCount val="1"/>
                <c:pt idx="0">
                  <c:v>Bamboo</c:v>
                </c:pt>
              </c:strCache>
            </c:strRef>
          </c:tx>
          <c:spPr>
            <a:solidFill>
              <a:srgbClr val="993366"/>
            </a:solidFill>
            <a:ln w="25400">
              <a:solidFill>
                <a:srgbClr val="000000"/>
              </a:solidFill>
              <a:prstDash val="solid"/>
            </a:ln>
          </c:spPr>
          <c:cat>
            <c:numRef>
              <c:f>'A.ForestLogistGrowthModel.xls'!$B$21:$B$182</c:f>
              <c:numCache>
                <c:formatCode>General</c:formatCode>
                <c:ptCount val="16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</c:numCache>
            </c:numRef>
          </c:cat>
          <c:val>
            <c:numRef>
              <c:f>'A.ForestLogistGrowthModel.xls'!$D$21:$D$182</c:f>
              <c:numCache>
                <c:formatCode>0</c:formatCode>
                <c:ptCount val="162"/>
                <c:pt idx="0">
                  <c:v>500</c:v>
                </c:pt>
                <c:pt idx="1">
                  <c:v>536.16957610361442</c:v>
                </c:pt>
                <c:pt idx="2">
                  <c:v>574.94907381671806</c:v>
                </c:pt>
                <c:pt idx="3">
                  <c:v>616.52583745313382</c:v>
                </c:pt>
                <c:pt idx="4">
                  <c:v>661.1005120721918</c:v>
                </c:pt>
                <c:pt idx="5">
                  <c:v>708.88796572700994</c:v>
                </c:pt>
                <c:pt idx="6">
                  <c:v>760.11827234000179</c:v>
                </c:pt>
                <c:pt idx="7">
                  <c:v>815.0377586848789</c:v>
                </c:pt>
                <c:pt idx="8">
                  <c:v>873.91011907387724</c:v>
                </c:pt>
                <c:pt idx="9">
                  <c:v>937.01760145826483</c:v>
                </c:pt>
                <c:pt idx="10">
                  <c:v>1004.662268746031</c:v>
                </c:pt>
                <c:pt idx="11">
                  <c:v>1077.1673392191828</c:v>
                </c:pt>
                <c:pt idx="12">
                  <c:v>1154.8786099897152</c:v>
                </c:pt>
                <c:pt idx="13">
                  <c:v>1238.1659674628947</c:v>
                </c:pt>
                <c:pt idx="14">
                  <c:v>1327.4249887728454</c:v>
                </c:pt>
                <c:pt idx="15">
                  <c:v>1423.0786381116227</c:v>
                </c:pt>
                <c:pt idx="16">
                  <c:v>1525.5790617809023</c:v>
                </c:pt>
                <c:pt idx="17">
                  <c:v>1635.4094856459108</c:v>
                </c:pt>
                <c:pt idx="18">
                  <c:v>1753.0862184538016</c:v>
                </c:pt>
                <c:pt idx="19">
                  <c:v>1879.1607641813312</c:v>
                </c:pt>
                <c:pt idx="20">
                  <c:v>2014.2220461859729</c:v>
                </c:pt>
                <c:pt idx="21">
                  <c:v>2158.8987454352609</c:v>
                </c:pt>
                <c:pt idx="22">
                  <c:v>2313.8617544640119</c:v>
                </c:pt>
                <c:pt idx="23">
                  <c:v>2479.8267479391066</c:v>
                </c:pt>
                <c:pt idx="24">
                  <c:v>2657.5568697752333</c:v>
                </c:pt>
                <c:pt idx="25">
                  <c:v>2847.8655356190329</c:v>
                </c:pt>
                <c:pt idx="26">
                  <c:v>3051.6193481772052</c:v>
                </c:pt>
                <c:pt idx="27">
                  <c:v>3269.7411212779884</c:v>
                </c:pt>
                <c:pt idx="28">
                  <c:v>3503.2130066940908</c:v>
                </c:pt>
                <c:pt idx="29">
                  <c:v>3753.0797155850491</c:v>
                </c:pt>
                <c:pt idx="30">
                  <c:v>4020.4518239025524</c:v>
                </c:pt>
                <c:pt idx="31">
                  <c:v>4306.5091482055595</c:v>
                </c:pt>
                <c:pt idx="32">
                  <c:v>4612.5041750135424</c:v>
                </c:pt>
                <c:pt idx="33">
                  <c:v>4939.7655230452337</c:v>
                </c:pt>
                <c:pt idx="34">
                  <c:v>5289.7014134055189</c:v>
                </c:pt>
                <c:pt idx="35">
                  <c:v>5663.8031179544532</c:v>
                </c:pt>
                <c:pt idx="36">
                  <c:v>6063.6483506807081</c:v>
                </c:pt>
                <c:pt idx="37">
                  <c:v>6490.9045608724255</c:v>
                </c:pt>
                <c:pt idx="38">
                  <c:v>6947.3320802020635</c:v>
                </c:pt>
                <c:pt idx="39">
                  <c:v>7434.7870684973877</c:v>
                </c:pt>
                <c:pt idx="40">
                  <c:v>7955.2241949487707</c:v>
                </c:pt>
                <c:pt idx="41">
                  <c:v>8510.6989828091955</c:v>
                </c:pt>
                <c:pt idx="42">
                  <c:v>9103.3697363030424</c:v>
                </c:pt>
                <c:pt idx="43">
                  <c:v>9735.4989585230214</c:v>
                </c:pt>
                <c:pt idx="44">
                  <c:v>10409.454158642255</c:v>
                </c:pt>
                <c:pt idx="45">
                  <c:v>11127.707935917964</c:v>
                </c:pt>
                <c:pt idx="46">
                  <c:v>11892.837216877075</c:v>
                </c:pt>
                <c:pt idx="47">
                  <c:v>12707.521510965968</c:v>
                </c:pt>
                <c:pt idx="48">
                  <c:v>13574.540039090378</c:v>
                </c:pt>
                <c:pt idx="49">
                  <c:v>14496.767579209833</c:v>
                </c:pt>
                <c:pt idx="50">
                  <c:v>15477.168863900079</c:v>
                </c:pt>
                <c:pt idx="51">
                  <c:v>16518.79135705722</c:v>
                </c:pt>
                <c:pt idx="52">
                  <c:v>17624.756231274627</c:v>
                </c:pt>
                <c:pt idx="53">
                  <c:v>18798.247364552848</c:v>
                </c:pt>
                <c:pt idx="54">
                  <c:v>20042.498175668206</c:v>
                </c:pt>
                <c:pt idx="55">
                  <c:v>21360.776122569998</c:v>
                </c:pt>
                <c:pt idx="56">
                  <c:v>22756.364698514175</c:v>
                </c:pt>
                <c:pt idx="57">
                  <c:v>24232.542777232371</c:v>
                </c:pt>
                <c:pt idx="58">
                  <c:v>25792.561182259567</c:v>
                </c:pt>
                <c:pt idx="59">
                  <c:v>27439.616387559516</c:v>
                </c:pt>
                <c:pt idx="60">
                  <c:v>29176.821297677248</c:v>
                </c:pt>
                <c:pt idx="61">
                  <c:v>31007.173106559694</c:v>
                </c:pt>
                <c:pt idx="62">
                  <c:v>32933.518295449285</c:v>
                </c:pt>
                <c:pt idx="63">
                  <c:v>34958.514902105453</c:v>
                </c:pt>
                <c:pt idx="64">
                  <c:v>37084.592275877279</c:v>
                </c:pt>
                <c:pt idx="65">
                  <c:v>39313.908625182026</c:v>
                </c:pt>
                <c:pt idx="66">
                  <c:v>41648.306764486602</c:v>
                </c:pt>
                <c:pt idx="67">
                  <c:v>44089.268575015099</c:v>
                </c:pt>
                <c:pt idx="68">
                  <c:v>46637.868804439277</c:v>
                </c:pt>
                <c:pt idx="69">
                  <c:v>49294.728942297355</c:v>
                </c:pt>
                <c:pt idx="70">
                  <c:v>52059.972015592801</c:v>
                </c:pt>
                <c:pt idx="71">
                  <c:v>54933.179248001725</c:v>
                </c:pt>
                <c:pt idx="72">
                  <c:v>57913.34961082854</c:v>
                </c:pt>
                <c:pt idx="73">
                  <c:v>60998.863358354676</c:v>
                </c:pt>
                <c:pt idx="74">
                  <c:v>64187.450678481517</c:v>
                </c:pt>
                <c:pt idx="75">
                  <c:v>67476.166595735282</c:v>
                </c:pt>
                <c:pt idx="76">
                  <c:v>70861.373232581245</c:v>
                </c:pt>
                <c:pt idx="77">
                  <c:v>74338.730462439315</c:v>
                </c:pt>
                <c:pt idx="78">
                  <c:v>77903.195871176824</c:v>
                </c:pt>
                <c:pt idx="79">
                  <c:v>81549.034782483155</c:v>
                </c:pt>
                <c:pt idx="80">
                  <c:v>85269.840897982111</c:v>
                </c:pt>
                <c:pt idx="81">
                  <c:v>89058.567859317482</c:v>
                </c:pt>
                <c:pt idx="82">
                  <c:v>92907.571763433516</c:v>
                </c:pt>
                <c:pt idx="83">
                  <c:v>96808.664363033313</c:v>
                </c:pt>
                <c:pt idx="84">
                  <c:v>100753.17637305782</c:v>
                </c:pt>
                <c:pt idx="85">
                  <c:v>104732.02999395627</c:v>
                </c:pt>
                <c:pt idx="86">
                  <c:v>108735.81946741749</c:v>
                </c:pt>
                <c:pt idx="87">
                  <c:v>112754.89821411388</c:v>
                </c:pt>
                <c:pt idx="88">
                  <c:v>116779.47087908017</c:v>
                </c:pt>
                <c:pt idx="89">
                  <c:v>120799.68844008118</c:v>
                </c:pt>
                <c:pt idx="90">
                  <c:v>124805.74442667133</c:v>
                </c:pt>
                <c:pt idx="91">
                  <c:v>128787.97025835568</c:v>
                </c:pt>
                <c:pt idx="92">
                  <c:v>132736.92774143675</c:v>
                </c:pt>
                <c:pt idx="93">
                  <c:v>136643.49686410069</c:v>
                </c:pt>
                <c:pt idx="94">
                  <c:v>140498.95719271887</c:v>
                </c:pt>
                <c:pt idx="95">
                  <c:v>144295.06139060843</c:v>
                </c:pt>
                <c:pt idx="96">
                  <c:v>148024.0996423818</c:v>
                </c:pt>
                <c:pt idx="97">
                  <c:v>151678.95405946995</c:v>
                </c:pt>
                <c:pt idx="98">
                  <c:v>155253.14245146833</c:v>
                </c:pt>
                <c:pt idx="99">
                  <c:v>158740.85115965735</c:v>
                </c:pt>
                <c:pt idx="100">
                  <c:v>162136.95695028093</c:v>
                </c:pt>
                <c:pt idx="101">
                  <c:v>165437.03824438344</c:v>
                </c:pt>
                <c:pt idx="102">
                  <c:v>168637.37620876421</c:v>
                </c:pt>
                <c:pt idx="103">
                  <c:v>171734.94644193715</c:v>
                </c:pt>
                <c:pt idx="104">
                  <c:v>174727.40215547968</c:v>
                </c:pt>
                <c:pt idx="105">
                  <c:v>177613.04987295406</c:v>
                </c:pt>
                <c:pt idx="106">
                  <c:v>180390.81874613804</c:v>
                </c:pt>
                <c:pt idx="107">
                  <c:v>183060.22462402834</c:v>
                </c:pt>
                <c:pt idx="108">
                  <c:v>185621.33000798061</c:v>
                </c:pt>
                <c:pt idx="109">
                  <c:v>188074.70099151542</c:v>
                </c:pt>
                <c:pt idx="110">
                  <c:v>190421.36222154199</c:v>
                </c:pt>
                <c:pt idx="111">
                  <c:v>192662.75083507286</c:v>
                </c:pt>
                <c:pt idx="112">
                  <c:v>194800.67022788187</c:v>
                </c:pt>
                <c:pt idx="113">
                  <c:v>196837.24440459511</c:v>
                </c:pt>
                <c:pt idx="114">
                  <c:v>198774.87354842524</c:v>
                </c:pt>
                <c:pt idx="115">
                  <c:v>200616.19133747881</c:v>
                </c:pt>
                <c:pt idx="116">
                  <c:v>202364.024426838</c:v>
                </c:pt>
                <c:pt idx="117">
                  <c:v>204021.35441420044</c:v>
                </c:pt>
                <c:pt idx="118">
                  <c:v>205591.28251377019</c:v>
                </c:pt>
                <c:pt idx="119">
                  <c:v>207076.99707964802</c:v>
                </c:pt>
                <c:pt idx="120">
                  <c:v>208481.74404689937</c:v>
                </c:pt>
                <c:pt idx="121">
                  <c:v>209808.80029599203</c:v>
                </c:pt>
                <c:pt idx="122">
                  <c:v>211061.44989421073</c:v>
                </c:pt>
                <c:pt idx="123">
                  <c:v>212242.96312546203</c:v>
                </c:pt>
                <c:pt idx="124">
                  <c:v>213356.57818686098</c:v>
                </c:pt>
                <c:pt idx="125">
                  <c:v>214405.48540576675</c:v>
                </c:pt>
                <c:pt idx="126">
                  <c:v>215392.81381355677</c:v>
                </c:pt>
                <c:pt idx="127">
                  <c:v>216321.61990141624</c:v>
                </c:pt>
                <c:pt idx="128">
                  <c:v>217194.87837781178</c:v>
                </c:pt>
                <c:pt idx="129">
                  <c:v>218015.47474619077</c:v>
                </c:pt>
                <c:pt idx="130">
                  <c:v>218786.19952394839</c:v>
                </c:pt>
                <c:pt idx="131">
                  <c:v>219509.74392906498</c:v>
                </c:pt>
                <c:pt idx="132">
                  <c:v>220188.69686834322</c:v>
                </c:pt>
                <c:pt idx="133">
                  <c:v>220825.54307027874</c:v>
                </c:pt>
                <c:pt idx="134">
                  <c:v>221422.66221576472</c:v>
                </c:pt>
                <c:pt idx="135">
                  <c:v>221982.32893063812</c:v>
                </c:pt>
                <c:pt idx="136">
                  <c:v>222506.71351516873</c:v>
                </c:pt>
                <c:pt idx="137">
                  <c:v>222997.88329669295</c:v>
                </c:pt>
                <c:pt idx="138">
                  <c:v>223457.80450248127</c:v>
                </c:pt>
                <c:pt idx="139">
                  <c:v>223888.34456043466</c:v>
                </c:pt>
                <c:pt idx="140">
                  <c:v>224291.27474520367</c:v>
                </c:pt>
                <c:pt idx="141">
                  <c:v>224668.27309673984</c:v>
                </c:pt>
                <c:pt idx="142">
                  <c:v>225020.92754705693</c:v>
                </c:pt>
                <c:pt idx="143">
                  <c:v>225350.73919907992</c:v>
                </c:pt>
                <c:pt idx="144">
                  <c:v>225659.12570888433</c:v>
                </c:pt>
                <c:pt idx="145">
                  <c:v>225947.42472937817</c:v>
                </c:pt>
                <c:pt idx="146">
                  <c:v>226216.89737958496</c:v>
                </c:pt>
                <c:pt idx="147">
                  <c:v>226468.73170916483</c:v>
                </c:pt>
                <c:pt idx="148">
                  <c:v>226704.04613270701</c:v>
                </c:pt>
                <c:pt idx="149">
                  <c:v>226923.89281267099</c:v>
                </c:pt>
                <c:pt idx="150">
                  <c:v>227129.26097369273</c:v>
                </c:pt>
                <c:pt idx="151">
                  <c:v>227321.08013433949</c:v>
                </c:pt>
                <c:pt idx="152">
                  <c:v>227500.22324534383</c:v>
                </c:pt>
                <c:pt idx="153">
                  <c:v>227667.50972590051</c:v>
                </c:pt>
                <c:pt idx="154">
                  <c:v>227823.70839182008</c:v>
                </c:pt>
                <c:pt idx="155">
                  <c:v>227969.54027122897</c:v>
                </c:pt>
                <c:pt idx="156">
                  <c:v>228105.68130511907</c:v>
                </c:pt>
                <c:pt idx="157">
                  <c:v>228232.7649314228</c:v>
                </c:pt>
                <c:pt idx="158">
                  <c:v>228351.38455243531</c:v>
                </c:pt>
                <c:pt idx="159">
                  <c:v>228462.09588636467</c:v>
                </c:pt>
                <c:pt idx="160">
                  <c:v>228565.41920457853</c:v>
                </c:pt>
                <c:pt idx="161">
                  <c:v>228661.84145675629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09-9144-9F39-0CBEF91B8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8272015"/>
        <c:axId val="1"/>
      </c:areaChart>
      <c:catAx>
        <c:axId val="212827201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128272015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653772958379716"/>
          <c:y val="0.87765957446808507"/>
          <c:w val="0.56232763039899802"/>
          <c:h val="7.97872340425531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0" orientation="landscape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 sz="1000" b="1" i="0" u="none" strike="noStrike" baseline="0">
                <a:solidFill>
                  <a:srgbClr val="0000D4"/>
                </a:solidFill>
                <a:latin typeface="Helv" charset="0"/>
              </a:rPr>
              <a:t>Logistical Model Residual Forest Stocks</a:t>
            </a:r>
            <a:endParaRPr lang="en-US" sz="1200" b="1" i="0" u="none" strike="noStrike" baseline="0">
              <a:solidFill>
                <a:srgbClr val="0000D4"/>
              </a:solidFill>
              <a:latin typeface="Helv" charset="0"/>
            </a:endParaRPr>
          </a:p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Helv" charset="0"/>
              </a:rPr>
              <a:t>Maximum Sustainable Yield Baseline Case</a:t>
            </a:r>
          </a:p>
        </c:rich>
      </c:tx>
      <c:layout>
        <c:manualLayout>
          <c:xMode val="edge"/>
          <c:yMode val="edge"/>
          <c:x val="0.2005556130572464"/>
          <c:y val="3.9774165225193621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989348660671036"/>
          <c:y val="0.29546522738715264"/>
          <c:w val="0.85442185836717299"/>
          <c:h val="0.44319784108072896"/>
        </c:manualLayout>
      </c:layout>
      <c:areaChart>
        <c:grouping val="stacked"/>
        <c:varyColors val="0"/>
        <c:ser>
          <c:idx val="0"/>
          <c:order val="0"/>
          <c:tx>
            <c:strRef>
              <c:f>'A.ForestLogistGrowthModel.xls'!$C$437</c:f>
              <c:strCache>
                <c:ptCount val="1"/>
                <c:pt idx="0">
                  <c:v>Palm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rgbClr val="000000"/>
              </a:solidFill>
              <a:prstDash val="solid"/>
            </a:ln>
          </c:spPr>
          <c:val>
            <c:numRef>
              <c:f>'A.ForestLogistGrowthModel.xls'!$C$438:$C$638</c:f>
              <c:numCache>
                <c:formatCode>0</c:formatCode>
                <c:ptCount val="201"/>
                <c:pt idx="0">
                  <c:v>500</c:v>
                </c:pt>
                <c:pt idx="1">
                  <c:v>552.44020742833095</c:v>
                </c:pt>
                <c:pt idx="2">
                  <c:v>610.36353865273941</c:v>
                </c:pt>
                <c:pt idx="3">
                  <c:v>674.3395946717684</c:v>
                </c:pt>
                <c:pt idx="4">
                  <c:v>744.99632983397339</c:v>
                </c:pt>
                <c:pt idx="5">
                  <c:v>823.02584941293787</c:v>
                </c:pt>
                <c:pt idx="6">
                  <c:v>909.19074318746505</c:v>
                </c:pt>
                <c:pt idx="7">
                  <c:v>1004.330995570347</c:v>
                </c:pt>
                <c:pt idx="8">
                  <c:v>1109.3715137586948</c:v>
                </c:pt>
                <c:pt idx="9">
                  <c:v>1225.3303157259015</c:v>
                </c:pt>
                <c:pt idx="10">
                  <c:v>1353.32741944754</c:v>
                </c:pt>
                <c:pt idx="11">
                  <c:v>1494.5944733157198</c:v>
                </c:pt>
                <c:pt idx="12">
                  <c:v>1621.9196021321566</c:v>
                </c:pt>
                <c:pt idx="13">
                  <c:v>1621.9196021321566</c:v>
                </c:pt>
                <c:pt idx="14">
                  <c:v>1621.9196021321566</c:v>
                </c:pt>
                <c:pt idx="15">
                  <c:v>1621.9196021321566</c:v>
                </c:pt>
                <c:pt idx="16">
                  <c:v>1621.9196021321566</c:v>
                </c:pt>
                <c:pt idx="17">
                  <c:v>1621.9196021321566</c:v>
                </c:pt>
                <c:pt idx="18">
                  <c:v>1621.9196021321566</c:v>
                </c:pt>
                <c:pt idx="19">
                  <c:v>1621.9196021321566</c:v>
                </c:pt>
                <c:pt idx="20">
                  <c:v>1621.9196021321566</c:v>
                </c:pt>
                <c:pt idx="21">
                  <c:v>1621.9196021321566</c:v>
                </c:pt>
                <c:pt idx="22">
                  <c:v>1621.9196021321566</c:v>
                </c:pt>
                <c:pt idx="23">
                  <c:v>1621.9196021321566</c:v>
                </c:pt>
                <c:pt idx="24">
                  <c:v>1621.9196021321566</c:v>
                </c:pt>
                <c:pt idx="25">
                  <c:v>1621.9196021321566</c:v>
                </c:pt>
                <c:pt idx="26">
                  <c:v>1621.9196021321566</c:v>
                </c:pt>
                <c:pt idx="27">
                  <c:v>1621.9196021321566</c:v>
                </c:pt>
                <c:pt idx="28">
                  <c:v>1621.9196021321566</c:v>
                </c:pt>
                <c:pt idx="29">
                  <c:v>1621.9196021321566</c:v>
                </c:pt>
                <c:pt idx="30">
                  <c:v>1621.9196021321566</c:v>
                </c:pt>
                <c:pt idx="31">
                  <c:v>1621.9196021321566</c:v>
                </c:pt>
                <c:pt idx="32">
                  <c:v>1621.9196021321566</c:v>
                </c:pt>
                <c:pt idx="33">
                  <c:v>1621.9196021321566</c:v>
                </c:pt>
                <c:pt idx="34">
                  <c:v>1621.9196021321566</c:v>
                </c:pt>
                <c:pt idx="35">
                  <c:v>1621.9196021321566</c:v>
                </c:pt>
                <c:pt idx="36">
                  <c:v>1621.9196021321566</c:v>
                </c:pt>
                <c:pt idx="37">
                  <c:v>1621.9196021321566</c:v>
                </c:pt>
                <c:pt idx="38">
                  <c:v>1621.9196021321566</c:v>
                </c:pt>
                <c:pt idx="39">
                  <c:v>1621.9196021321566</c:v>
                </c:pt>
                <c:pt idx="40">
                  <c:v>1621.9196021321566</c:v>
                </c:pt>
                <c:pt idx="41">
                  <c:v>1621.9196021321566</c:v>
                </c:pt>
                <c:pt idx="42">
                  <c:v>1621.9196021321566</c:v>
                </c:pt>
                <c:pt idx="43">
                  <c:v>1621.9196021321566</c:v>
                </c:pt>
                <c:pt idx="44">
                  <c:v>1621.9196021321566</c:v>
                </c:pt>
                <c:pt idx="45">
                  <c:v>1621.9196021321566</c:v>
                </c:pt>
                <c:pt idx="46">
                  <c:v>1621.9196021321566</c:v>
                </c:pt>
                <c:pt idx="47">
                  <c:v>1621.9196021321566</c:v>
                </c:pt>
                <c:pt idx="48">
                  <c:v>1621.9196021321566</c:v>
                </c:pt>
                <c:pt idx="49">
                  <c:v>1621.9196021321566</c:v>
                </c:pt>
                <c:pt idx="50">
                  <c:v>1621.9196021321566</c:v>
                </c:pt>
                <c:pt idx="51">
                  <c:v>1621.9196021321566</c:v>
                </c:pt>
                <c:pt idx="52">
                  <c:v>1621.9196021321566</c:v>
                </c:pt>
                <c:pt idx="53">
                  <c:v>1621.9196021321566</c:v>
                </c:pt>
                <c:pt idx="54">
                  <c:v>1621.9196021321566</c:v>
                </c:pt>
                <c:pt idx="55">
                  <c:v>1621.9196021321566</c:v>
                </c:pt>
                <c:pt idx="56">
                  <c:v>1621.9196021321566</c:v>
                </c:pt>
                <c:pt idx="57">
                  <c:v>1621.9196021321566</c:v>
                </c:pt>
                <c:pt idx="58">
                  <c:v>1621.9196021321566</c:v>
                </c:pt>
                <c:pt idx="59">
                  <c:v>1621.9196021321566</c:v>
                </c:pt>
                <c:pt idx="60">
                  <c:v>1621.9196021321566</c:v>
                </c:pt>
                <c:pt idx="61">
                  <c:v>1621.9196021321566</c:v>
                </c:pt>
                <c:pt idx="62">
                  <c:v>1621.9196021321566</c:v>
                </c:pt>
                <c:pt idx="63">
                  <c:v>1621.9196021321566</c:v>
                </c:pt>
                <c:pt idx="64">
                  <c:v>1621.9196021321566</c:v>
                </c:pt>
                <c:pt idx="65">
                  <c:v>1621.9196021321566</c:v>
                </c:pt>
                <c:pt idx="66">
                  <c:v>1621.9196021321566</c:v>
                </c:pt>
                <c:pt idx="67">
                  <c:v>1621.9196021321566</c:v>
                </c:pt>
                <c:pt idx="68">
                  <c:v>1621.9196021321566</c:v>
                </c:pt>
                <c:pt idx="69">
                  <c:v>1621.9196021321566</c:v>
                </c:pt>
                <c:pt idx="70">
                  <c:v>1621.9196021321566</c:v>
                </c:pt>
                <c:pt idx="71">
                  <c:v>1621.9196021321566</c:v>
                </c:pt>
                <c:pt idx="72">
                  <c:v>1621.9196021321566</c:v>
                </c:pt>
                <c:pt idx="73">
                  <c:v>1621.9196021321566</c:v>
                </c:pt>
                <c:pt idx="74">
                  <c:v>1621.9196021321566</c:v>
                </c:pt>
                <c:pt idx="75">
                  <c:v>1621.9196021321566</c:v>
                </c:pt>
                <c:pt idx="76">
                  <c:v>1621.9196021321566</c:v>
                </c:pt>
                <c:pt idx="77">
                  <c:v>1621.9196021321566</c:v>
                </c:pt>
                <c:pt idx="78">
                  <c:v>1621.9196021321566</c:v>
                </c:pt>
                <c:pt idx="79">
                  <c:v>1621.9196021321566</c:v>
                </c:pt>
                <c:pt idx="80">
                  <c:v>1621.9196021321566</c:v>
                </c:pt>
                <c:pt idx="81">
                  <c:v>1621.9196021321566</c:v>
                </c:pt>
                <c:pt idx="82">
                  <c:v>1621.9196021321566</c:v>
                </c:pt>
                <c:pt idx="83">
                  <c:v>1621.9196021321566</c:v>
                </c:pt>
                <c:pt idx="84">
                  <c:v>1621.9196021321566</c:v>
                </c:pt>
                <c:pt idx="85">
                  <c:v>1621.9196021321566</c:v>
                </c:pt>
                <c:pt idx="86">
                  <c:v>1621.9196021321566</c:v>
                </c:pt>
                <c:pt idx="87">
                  <c:v>1621.9196021321566</c:v>
                </c:pt>
                <c:pt idx="88">
                  <c:v>1621.9196021321566</c:v>
                </c:pt>
                <c:pt idx="89">
                  <c:v>1621.9196021321566</c:v>
                </c:pt>
                <c:pt idx="90">
                  <c:v>1621.9196021321566</c:v>
                </c:pt>
                <c:pt idx="91">
                  <c:v>1621.9196021321566</c:v>
                </c:pt>
                <c:pt idx="92">
                  <c:v>1621.9196021321566</c:v>
                </c:pt>
                <c:pt idx="93">
                  <c:v>1621.9196021321566</c:v>
                </c:pt>
                <c:pt idx="94">
                  <c:v>1621.9196021321566</c:v>
                </c:pt>
                <c:pt idx="95">
                  <c:v>1621.9196021321566</c:v>
                </c:pt>
                <c:pt idx="96">
                  <c:v>1621.9196021321566</c:v>
                </c:pt>
                <c:pt idx="97">
                  <c:v>1621.9196021321566</c:v>
                </c:pt>
                <c:pt idx="98">
                  <c:v>1621.9196021321566</c:v>
                </c:pt>
                <c:pt idx="99">
                  <c:v>1621.9196021321566</c:v>
                </c:pt>
                <c:pt idx="100">
                  <c:v>1621.9196021321566</c:v>
                </c:pt>
                <c:pt idx="101">
                  <c:v>1621.9196021321566</c:v>
                </c:pt>
                <c:pt idx="102">
                  <c:v>1621.9196021321566</c:v>
                </c:pt>
                <c:pt idx="103">
                  <c:v>1621.9196021321566</c:v>
                </c:pt>
                <c:pt idx="104">
                  <c:v>1621.9196021321566</c:v>
                </c:pt>
                <c:pt idx="105">
                  <c:v>1621.9196021321566</c:v>
                </c:pt>
                <c:pt idx="106">
                  <c:v>1621.9196021321566</c:v>
                </c:pt>
                <c:pt idx="107">
                  <c:v>1621.9196021321566</c:v>
                </c:pt>
                <c:pt idx="108">
                  <c:v>1621.9196021321566</c:v>
                </c:pt>
                <c:pt idx="109">
                  <c:v>1621.9196021321566</c:v>
                </c:pt>
                <c:pt idx="110">
                  <c:v>1621.9196021321566</c:v>
                </c:pt>
                <c:pt idx="111">
                  <c:v>1621.9196021321566</c:v>
                </c:pt>
                <c:pt idx="112">
                  <c:v>1621.9196021321566</c:v>
                </c:pt>
                <c:pt idx="113">
                  <c:v>1621.9196021321566</c:v>
                </c:pt>
                <c:pt idx="114">
                  <c:v>1621.9196021321566</c:v>
                </c:pt>
                <c:pt idx="115">
                  <c:v>1621.9196021321566</c:v>
                </c:pt>
                <c:pt idx="116">
                  <c:v>1621.9196021321566</c:v>
                </c:pt>
                <c:pt idx="117">
                  <c:v>1621.9196021321566</c:v>
                </c:pt>
                <c:pt idx="118">
                  <c:v>1621.9196021321566</c:v>
                </c:pt>
                <c:pt idx="119">
                  <c:v>1621.9196021321566</c:v>
                </c:pt>
                <c:pt idx="120">
                  <c:v>1621.9196021321566</c:v>
                </c:pt>
                <c:pt idx="121">
                  <c:v>1621.9196021321566</c:v>
                </c:pt>
                <c:pt idx="122">
                  <c:v>1621.9196021321566</c:v>
                </c:pt>
                <c:pt idx="123">
                  <c:v>1621.9196021321566</c:v>
                </c:pt>
                <c:pt idx="124">
                  <c:v>1621.9196021321566</c:v>
                </c:pt>
                <c:pt idx="125">
                  <c:v>1621.9196021321566</c:v>
                </c:pt>
                <c:pt idx="126">
                  <c:v>1621.9196021321566</c:v>
                </c:pt>
                <c:pt idx="127">
                  <c:v>1621.9196021321566</c:v>
                </c:pt>
                <c:pt idx="128">
                  <c:v>1621.9196021321566</c:v>
                </c:pt>
                <c:pt idx="129">
                  <c:v>1621.9196021321566</c:v>
                </c:pt>
                <c:pt idx="130">
                  <c:v>1621.9196021321566</c:v>
                </c:pt>
                <c:pt idx="131">
                  <c:v>1621.9196021321566</c:v>
                </c:pt>
                <c:pt idx="132">
                  <c:v>1621.9196021321566</c:v>
                </c:pt>
                <c:pt idx="133">
                  <c:v>1621.9196021321566</c:v>
                </c:pt>
                <c:pt idx="134">
                  <c:v>1621.9196021321566</c:v>
                </c:pt>
                <c:pt idx="135">
                  <c:v>1621.9196021321566</c:v>
                </c:pt>
                <c:pt idx="136">
                  <c:v>1621.9196021321566</c:v>
                </c:pt>
                <c:pt idx="137">
                  <c:v>1621.9196021321566</c:v>
                </c:pt>
                <c:pt idx="138">
                  <c:v>1621.9196021321566</c:v>
                </c:pt>
                <c:pt idx="139">
                  <c:v>1621.9196021321566</c:v>
                </c:pt>
                <c:pt idx="140">
                  <c:v>1621.9196021321566</c:v>
                </c:pt>
                <c:pt idx="141">
                  <c:v>1621.9196021321566</c:v>
                </c:pt>
                <c:pt idx="142">
                  <c:v>1621.9196021321566</c:v>
                </c:pt>
                <c:pt idx="143">
                  <c:v>1621.9196021321566</c:v>
                </c:pt>
                <c:pt idx="144">
                  <c:v>1621.9196021321566</c:v>
                </c:pt>
                <c:pt idx="145">
                  <c:v>1621.9196021321566</c:v>
                </c:pt>
                <c:pt idx="146">
                  <c:v>1621.9196021321566</c:v>
                </c:pt>
                <c:pt idx="147">
                  <c:v>1621.9196021321566</c:v>
                </c:pt>
                <c:pt idx="148">
                  <c:v>1621.9196021321566</c:v>
                </c:pt>
                <c:pt idx="149">
                  <c:v>1621.9196021321566</c:v>
                </c:pt>
                <c:pt idx="150">
                  <c:v>1621.9196021321566</c:v>
                </c:pt>
                <c:pt idx="151">
                  <c:v>1621.9196021321566</c:v>
                </c:pt>
                <c:pt idx="152">
                  <c:v>1621.9196021321566</c:v>
                </c:pt>
                <c:pt idx="153">
                  <c:v>1621.9196021321566</c:v>
                </c:pt>
                <c:pt idx="154">
                  <c:v>1621.9196021321566</c:v>
                </c:pt>
                <c:pt idx="155">
                  <c:v>1621.9196021321566</c:v>
                </c:pt>
                <c:pt idx="156">
                  <c:v>1621.9196021321566</c:v>
                </c:pt>
                <c:pt idx="157">
                  <c:v>1621.9196021321566</c:v>
                </c:pt>
                <c:pt idx="158">
                  <c:v>1621.9196021321566</c:v>
                </c:pt>
                <c:pt idx="159">
                  <c:v>1621.9196021321566</c:v>
                </c:pt>
                <c:pt idx="160">
                  <c:v>1621.9196021321566</c:v>
                </c:pt>
                <c:pt idx="161">
                  <c:v>1621.9196021321566</c:v>
                </c:pt>
                <c:pt idx="162">
                  <c:v>1621.9196021321566</c:v>
                </c:pt>
                <c:pt idx="163">
                  <c:v>1621.9196021321566</c:v>
                </c:pt>
                <c:pt idx="164">
                  <c:v>1621.9196021321566</c:v>
                </c:pt>
                <c:pt idx="165">
                  <c:v>1621.9196021321566</c:v>
                </c:pt>
                <c:pt idx="166">
                  <c:v>1621.9196021321566</c:v>
                </c:pt>
                <c:pt idx="167">
                  <c:v>1621.9196021321566</c:v>
                </c:pt>
                <c:pt idx="168">
                  <c:v>1621.9196021321566</c:v>
                </c:pt>
                <c:pt idx="169">
                  <c:v>1621.9196021321566</c:v>
                </c:pt>
                <c:pt idx="170">
                  <c:v>1621.9196021321566</c:v>
                </c:pt>
                <c:pt idx="171">
                  <c:v>1621.9196021321566</c:v>
                </c:pt>
                <c:pt idx="172">
                  <c:v>1621.9196021321566</c:v>
                </c:pt>
                <c:pt idx="173">
                  <c:v>1621.9196021321566</c:v>
                </c:pt>
                <c:pt idx="174">
                  <c:v>1621.9196021321566</c:v>
                </c:pt>
                <c:pt idx="175">
                  <c:v>1621.9196021321566</c:v>
                </c:pt>
                <c:pt idx="176">
                  <c:v>1621.9196021321566</c:v>
                </c:pt>
                <c:pt idx="177">
                  <c:v>1621.9196021321566</c:v>
                </c:pt>
                <c:pt idx="178">
                  <c:v>1621.9196021321566</c:v>
                </c:pt>
                <c:pt idx="179">
                  <c:v>1621.9196021321566</c:v>
                </c:pt>
                <c:pt idx="180">
                  <c:v>1621.9196021321566</c:v>
                </c:pt>
                <c:pt idx="181">
                  <c:v>1621.9196021321566</c:v>
                </c:pt>
                <c:pt idx="182">
                  <c:v>1621.9196021321566</c:v>
                </c:pt>
                <c:pt idx="183">
                  <c:v>1621.9196021321566</c:v>
                </c:pt>
                <c:pt idx="184">
                  <c:v>1621.9196021321566</c:v>
                </c:pt>
                <c:pt idx="185">
                  <c:v>1621.9196021321566</c:v>
                </c:pt>
                <c:pt idx="186">
                  <c:v>1621.9196021321566</c:v>
                </c:pt>
                <c:pt idx="187">
                  <c:v>1621.9196021321566</c:v>
                </c:pt>
                <c:pt idx="188">
                  <c:v>1621.9196021321566</c:v>
                </c:pt>
                <c:pt idx="189">
                  <c:v>1621.9196021321566</c:v>
                </c:pt>
                <c:pt idx="190">
                  <c:v>1621.9196021321566</c:v>
                </c:pt>
                <c:pt idx="191">
                  <c:v>1621.9196021321566</c:v>
                </c:pt>
                <c:pt idx="192">
                  <c:v>1621.9196021321566</c:v>
                </c:pt>
                <c:pt idx="193">
                  <c:v>1621.9196021321566</c:v>
                </c:pt>
                <c:pt idx="194">
                  <c:v>1621.9196021321566</c:v>
                </c:pt>
                <c:pt idx="195">
                  <c:v>1621.9196021321566</c:v>
                </c:pt>
                <c:pt idx="196">
                  <c:v>1621.9196021321566</c:v>
                </c:pt>
                <c:pt idx="197">
                  <c:v>1621.9196021321566</c:v>
                </c:pt>
                <c:pt idx="198">
                  <c:v>1621.9196021321566</c:v>
                </c:pt>
                <c:pt idx="199">
                  <c:v>1621.9196021321566</c:v>
                </c:pt>
                <c:pt idx="200">
                  <c:v>1621.9196021321566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7-8243-95DD-164207446E01}"/>
            </c:ext>
          </c:extLst>
        </c:ser>
        <c:ser>
          <c:idx val="1"/>
          <c:order val="1"/>
          <c:tx>
            <c:strRef>
              <c:f>'A.ForestLogistGrowthModel.xls'!$D$437</c:f>
              <c:strCache>
                <c:ptCount val="1"/>
                <c:pt idx="0">
                  <c:v>Bamboo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rgbClr val="000000"/>
              </a:solidFill>
              <a:prstDash val="solid"/>
            </a:ln>
          </c:spPr>
          <c:val>
            <c:numRef>
              <c:f>'A.ForestLogistGrowthModel.xls'!$D$438:$D$638</c:f>
              <c:numCache>
                <c:formatCode>0</c:formatCode>
                <c:ptCount val="201"/>
                <c:pt idx="0">
                  <c:v>500</c:v>
                </c:pt>
                <c:pt idx="1">
                  <c:v>536.16957610361442</c:v>
                </c:pt>
                <c:pt idx="2">
                  <c:v>574.94907381671806</c:v>
                </c:pt>
                <c:pt idx="3">
                  <c:v>616.52583745313382</c:v>
                </c:pt>
                <c:pt idx="4">
                  <c:v>661.1005120721918</c:v>
                </c:pt>
                <c:pt idx="5">
                  <c:v>708.88796572700994</c:v>
                </c:pt>
                <c:pt idx="6">
                  <c:v>760.11827234000179</c:v>
                </c:pt>
                <c:pt idx="7">
                  <c:v>815.0377586848789</c:v>
                </c:pt>
                <c:pt idx="8">
                  <c:v>873.91011907387724</c:v>
                </c:pt>
                <c:pt idx="9">
                  <c:v>937.01760145826483</c:v>
                </c:pt>
                <c:pt idx="10">
                  <c:v>1004.662268746031</c:v>
                </c:pt>
                <c:pt idx="11">
                  <c:v>1077.1673392191828</c:v>
                </c:pt>
                <c:pt idx="12">
                  <c:v>1154.8786099897152</c:v>
                </c:pt>
                <c:pt idx="13">
                  <c:v>1238.1659674628947</c:v>
                </c:pt>
                <c:pt idx="14">
                  <c:v>1327.4249887728454</c:v>
                </c:pt>
                <c:pt idx="15">
                  <c:v>1423.0786381116227</c:v>
                </c:pt>
                <c:pt idx="16">
                  <c:v>1525.5790617809023</c:v>
                </c:pt>
                <c:pt idx="17">
                  <c:v>1668.2979909872361</c:v>
                </c:pt>
                <c:pt idx="18">
                  <c:v>1668.2979909872361</c:v>
                </c:pt>
                <c:pt idx="19">
                  <c:v>1668.2979909872361</c:v>
                </c:pt>
                <c:pt idx="20">
                  <c:v>1668.2979909872361</c:v>
                </c:pt>
                <c:pt idx="21">
                  <c:v>1668.2979909872361</c:v>
                </c:pt>
                <c:pt idx="22">
                  <c:v>1668.2979909872361</c:v>
                </c:pt>
                <c:pt idx="23">
                  <c:v>1668.2979909872361</c:v>
                </c:pt>
                <c:pt idx="24">
                  <c:v>1668.2979909872361</c:v>
                </c:pt>
                <c:pt idx="25">
                  <c:v>1668.2979909872361</c:v>
                </c:pt>
                <c:pt idx="26">
                  <c:v>1668.2979909872361</c:v>
                </c:pt>
                <c:pt idx="27">
                  <c:v>1668.2979909872361</c:v>
                </c:pt>
                <c:pt idx="28">
                  <c:v>1668.2979909872361</c:v>
                </c:pt>
                <c:pt idx="29">
                  <c:v>1668.2979909872361</c:v>
                </c:pt>
                <c:pt idx="30">
                  <c:v>1668.2979909872361</c:v>
                </c:pt>
                <c:pt idx="31">
                  <c:v>1668.2979909872361</c:v>
                </c:pt>
                <c:pt idx="32">
                  <c:v>1668.2979909872361</c:v>
                </c:pt>
                <c:pt idx="33">
                  <c:v>1668.2979909872361</c:v>
                </c:pt>
                <c:pt idx="34">
                  <c:v>1668.2979909872361</c:v>
                </c:pt>
                <c:pt idx="35">
                  <c:v>1668.2979909872361</c:v>
                </c:pt>
                <c:pt idx="36">
                  <c:v>1668.2979909872361</c:v>
                </c:pt>
                <c:pt idx="37">
                  <c:v>1668.2979909872361</c:v>
                </c:pt>
                <c:pt idx="38">
                  <c:v>1668.2979909872361</c:v>
                </c:pt>
                <c:pt idx="39">
                  <c:v>1668.2979909872361</c:v>
                </c:pt>
                <c:pt idx="40">
                  <c:v>1668.2979909872361</c:v>
                </c:pt>
                <c:pt idx="41">
                  <c:v>1668.2979909872361</c:v>
                </c:pt>
                <c:pt idx="42">
                  <c:v>1668.2979909872361</c:v>
                </c:pt>
                <c:pt idx="43">
                  <c:v>1668.2979909872361</c:v>
                </c:pt>
                <c:pt idx="44">
                  <c:v>1668.2979909872361</c:v>
                </c:pt>
                <c:pt idx="45">
                  <c:v>1668.2979909872361</c:v>
                </c:pt>
                <c:pt idx="46">
                  <c:v>1668.2979909872361</c:v>
                </c:pt>
                <c:pt idx="47">
                  <c:v>1668.2979909872361</c:v>
                </c:pt>
                <c:pt idx="48">
                  <c:v>1668.2979909872361</c:v>
                </c:pt>
                <c:pt idx="49">
                  <c:v>1668.2979909872361</c:v>
                </c:pt>
                <c:pt idx="50">
                  <c:v>1668.2979909872361</c:v>
                </c:pt>
                <c:pt idx="51">
                  <c:v>1668.2979909872361</c:v>
                </c:pt>
                <c:pt idx="52">
                  <c:v>1668.2979909872361</c:v>
                </c:pt>
                <c:pt idx="53">
                  <c:v>1668.2979909872361</c:v>
                </c:pt>
                <c:pt idx="54">
                  <c:v>1668.2979909872361</c:v>
                </c:pt>
                <c:pt idx="55">
                  <c:v>1668.2979909872361</c:v>
                </c:pt>
                <c:pt idx="56">
                  <c:v>1668.2979909872361</c:v>
                </c:pt>
                <c:pt idx="57">
                  <c:v>1668.2979909872361</c:v>
                </c:pt>
                <c:pt idx="58">
                  <c:v>1668.2979909872361</c:v>
                </c:pt>
                <c:pt idx="59">
                  <c:v>1668.2979909872361</c:v>
                </c:pt>
                <c:pt idx="60">
                  <c:v>1668.2979909872361</c:v>
                </c:pt>
                <c:pt idx="61">
                  <c:v>1668.2979909872361</c:v>
                </c:pt>
                <c:pt idx="62">
                  <c:v>1668.2979909872361</c:v>
                </c:pt>
                <c:pt idx="63">
                  <c:v>1668.2979909872361</c:v>
                </c:pt>
                <c:pt idx="64">
                  <c:v>1668.2979909872361</c:v>
                </c:pt>
                <c:pt idx="65">
                  <c:v>1668.2979909872361</c:v>
                </c:pt>
                <c:pt idx="66">
                  <c:v>1668.2979909872361</c:v>
                </c:pt>
                <c:pt idx="67">
                  <c:v>1668.2979909872361</c:v>
                </c:pt>
                <c:pt idx="68">
                  <c:v>1668.2979909872361</c:v>
                </c:pt>
                <c:pt idx="69">
                  <c:v>1668.2979909872361</c:v>
                </c:pt>
                <c:pt idx="70">
                  <c:v>1668.2979909872361</c:v>
                </c:pt>
                <c:pt idx="71">
                  <c:v>1668.2979909872361</c:v>
                </c:pt>
                <c:pt idx="72">
                  <c:v>1668.2979909872361</c:v>
                </c:pt>
                <c:pt idx="73">
                  <c:v>1668.2979909872361</c:v>
                </c:pt>
                <c:pt idx="74">
                  <c:v>1668.2979909872361</c:v>
                </c:pt>
                <c:pt idx="75">
                  <c:v>1668.2979909872361</c:v>
                </c:pt>
                <c:pt idx="76">
                  <c:v>1668.2979909872361</c:v>
                </c:pt>
                <c:pt idx="77">
                  <c:v>1668.2979909872361</c:v>
                </c:pt>
                <c:pt idx="78">
                  <c:v>1668.2979909872361</c:v>
                </c:pt>
                <c:pt idx="79">
                  <c:v>1668.2979909872361</c:v>
                </c:pt>
                <c:pt idx="80">
                  <c:v>1668.2979909872361</c:v>
                </c:pt>
                <c:pt idx="81">
                  <c:v>1668.2979909872361</c:v>
                </c:pt>
                <c:pt idx="82">
                  <c:v>1668.2979909872361</c:v>
                </c:pt>
                <c:pt idx="83">
                  <c:v>1668.2979909872361</c:v>
                </c:pt>
                <c:pt idx="84">
                  <c:v>1668.2979909872361</c:v>
                </c:pt>
                <c:pt idx="85">
                  <c:v>1668.2979909872361</c:v>
                </c:pt>
                <c:pt idx="86">
                  <c:v>1668.2979909872361</c:v>
                </c:pt>
                <c:pt idx="87">
                  <c:v>1668.2979909872361</c:v>
                </c:pt>
                <c:pt idx="88">
                  <c:v>1668.2979909872361</c:v>
                </c:pt>
                <c:pt idx="89">
                  <c:v>1668.2979909872361</c:v>
                </c:pt>
                <c:pt idx="90">
                  <c:v>1668.2979909872361</c:v>
                </c:pt>
                <c:pt idx="91">
                  <c:v>1668.2979909872361</c:v>
                </c:pt>
                <c:pt idx="92">
                  <c:v>1668.2979909872361</c:v>
                </c:pt>
                <c:pt idx="93">
                  <c:v>1668.2979909872361</c:v>
                </c:pt>
                <c:pt idx="94">
                  <c:v>1668.2979909872361</c:v>
                </c:pt>
                <c:pt idx="95">
                  <c:v>1668.2979909872361</c:v>
                </c:pt>
                <c:pt idx="96">
                  <c:v>1668.2979909872361</c:v>
                </c:pt>
                <c:pt idx="97">
                  <c:v>1668.2979909872361</c:v>
                </c:pt>
                <c:pt idx="98">
                  <c:v>1668.2979909872361</c:v>
                </c:pt>
                <c:pt idx="99">
                  <c:v>1668.2979909872361</c:v>
                </c:pt>
                <c:pt idx="100">
                  <c:v>1668.2979909872361</c:v>
                </c:pt>
                <c:pt idx="101">
                  <c:v>1668.2979909872361</c:v>
                </c:pt>
                <c:pt idx="102">
                  <c:v>1668.2979909872361</c:v>
                </c:pt>
                <c:pt idx="103">
                  <c:v>1668.2979909872361</c:v>
                </c:pt>
                <c:pt idx="104">
                  <c:v>1668.2979909872361</c:v>
                </c:pt>
                <c:pt idx="105">
                  <c:v>1668.2979909872361</c:v>
                </c:pt>
                <c:pt idx="106">
                  <c:v>1668.2979909872361</c:v>
                </c:pt>
                <c:pt idx="107">
                  <c:v>1668.2979909872361</c:v>
                </c:pt>
                <c:pt idx="108">
                  <c:v>1668.2979909872361</c:v>
                </c:pt>
                <c:pt idx="109">
                  <c:v>1668.2979909872361</c:v>
                </c:pt>
                <c:pt idx="110">
                  <c:v>1668.2979909872361</c:v>
                </c:pt>
                <c:pt idx="111">
                  <c:v>1668.2979909872361</c:v>
                </c:pt>
                <c:pt idx="112">
                  <c:v>1668.2979909872361</c:v>
                </c:pt>
                <c:pt idx="113">
                  <c:v>1668.2979909872361</c:v>
                </c:pt>
                <c:pt idx="114">
                  <c:v>1668.2979909872361</c:v>
                </c:pt>
                <c:pt idx="115">
                  <c:v>1668.2979909872361</c:v>
                </c:pt>
                <c:pt idx="116">
                  <c:v>1668.2979909872361</c:v>
                </c:pt>
                <c:pt idx="117">
                  <c:v>1668.2979909872361</c:v>
                </c:pt>
                <c:pt idx="118">
                  <c:v>1668.2979909872361</c:v>
                </c:pt>
                <c:pt idx="119">
                  <c:v>1668.2979909872361</c:v>
                </c:pt>
                <c:pt idx="120">
                  <c:v>1668.2979909872361</c:v>
                </c:pt>
                <c:pt idx="121">
                  <c:v>1668.2979909872361</c:v>
                </c:pt>
                <c:pt idx="122">
                  <c:v>1668.2979909872361</c:v>
                </c:pt>
                <c:pt idx="123">
                  <c:v>1668.2979909872361</c:v>
                </c:pt>
                <c:pt idx="124">
                  <c:v>1668.2979909872361</c:v>
                </c:pt>
                <c:pt idx="125">
                  <c:v>1668.2979909872361</c:v>
                </c:pt>
                <c:pt idx="126">
                  <c:v>1668.2979909872361</c:v>
                </c:pt>
                <c:pt idx="127">
                  <c:v>1668.2979909872361</c:v>
                </c:pt>
                <c:pt idx="128">
                  <c:v>1668.2979909872361</c:v>
                </c:pt>
                <c:pt idx="129">
                  <c:v>1668.2979909872361</c:v>
                </c:pt>
                <c:pt idx="130">
                  <c:v>1668.2979909872361</c:v>
                </c:pt>
                <c:pt idx="131">
                  <c:v>1668.2979909872361</c:v>
                </c:pt>
                <c:pt idx="132">
                  <c:v>1668.2979909872361</c:v>
                </c:pt>
                <c:pt idx="133">
                  <c:v>1668.2979909872361</c:v>
                </c:pt>
                <c:pt idx="134">
                  <c:v>1668.2979909872361</c:v>
                </c:pt>
                <c:pt idx="135">
                  <c:v>1668.2979909872361</c:v>
                </c:pt>
                <c:pt idx="136">
                  <c:v>1668.2979909872361</c:v>
                </c:pt>
                <c:pt idx="137">
                  <c:v>1668.2979909872361</c:v>
                </c:pt>
                <c:pt idx="138">
                  <c:v>1668.2979909872361</c:v>
                </c:pt>
                <c:pt idx="139">
                  <c:v>1668.2979909872361</c:v>
                </c:pt>
                <c:pt idx="140">
                  <c:v>1668.2979909872361</c:v>
                </c:pt>
                <c:pt idx="141">
                  <c:v>1668.2979909872361</c:v>
                </c:pt>
                <c:pt idx="142">
                  <c:v>1668.2979909872361</c:v>
                </c:pt>
                <c:pt idx="143">
                  <c:v>1668.2979909872361</c:v>
                </c:pt>
                <c:pt idx="144">
                  <c:v>1668.2979909872361</c:v>
                </c:pt>
                <c:pt idx="145">
                  <c:v>1668.2979909872361</c:v>
                </c:pt>
                <c:pt idx="146">
                  <c:v>1668.2979909872361</c:v>
                </c:pt>
                <c:pt idx="147">
                  <c:v>1668.2979909872361</c:v>
                </c:pt>
                <c:pt idx="148">
                  <c:v>1668.2979909872361</c:v>
                </c:pt>
                <c:pt idx="149">
                  <c:v>1668.2979909872361</c:v>
                </c:pt>
                <c:pt idx="150">
                  <c:v>1668.2979909872361</c:v>
                </c:pt>
                <c:pt idx="151">
                  <c:v>1668.2979909872361</c:v>
                </c:pt>
                <c:pt idx="152">
                  <c:v>1668.2979909872361</c:v>
                </c:pt>
                <c:pt idx="153">
                  <c:v>1668.2979909872361</c:v>
                </c:pt>
                <c:pt idx="154">
                  <c:v>1668.2979909872361</c:v>
                </c:pt>
                <c:pt idx="155">
                  <c:v>1668.2979909872361</c:v>
                </c:pt>
                <c:pt idx="156">
                  <c:v>1668.2979909872361</c:v>
                </c:pt>
                <c:pt idx="157">
                  <c:v>1668.2979909872361</c:v>
                </c:pt>
                <c:pt idx="158">
                  <c:v>1668.2979909872361</c:v>
                </c:pt>
                <c:pt idx="159">
                  <c:v>1668.2979909872361</c:v>
                </c:pt>
                <c:pt idx="160">
                  <c:v>1668.2979909872361</c:v>
                </c:pt>
                <c:pt idx="161">
                  <c:v>1668.2979909872361</c:v>
                </c:pt>
                <c:pt idx="162">
                  <c:v>1668.2979909872361</c:v>
                </c:pt>
                <c:pt idx="163">
                  <c:v>1668.2979909872361</c:v>
                </c:pt>
                <c:pt idx="164">
                  <c:v>1668.2979909872361</c:v>
                </c:pt>
                <c:pt idx="165">
                  <c:v>1668.2979909872361</c:v>
                </c:pt>
                <c:pt idx="166">
                  <c:v>1668.2979909872361</c:v>
                </c:pt>
                <c:pt idx="167">
                  <c:v>1668.2979909872361</c:v>
                </c:pt>
                <c:pt idx="168">
                  <c:v>1668.2979909872361</c:v>
                </c:pt>
                <c:pt idx="169">
                  <c:v>1668.2979909872361</c:v>
                </c:pt>
                <c:pt idx="170">
                  <c:v>1668.2979909872361</c:v>
                </c:pt>
                <c:pt idx="171">
                  <c:v>1668.2979909872361</c:v>
                </c:pt>
                <c:pt idx="172">
                  <c:v>1668.2979909872361</c:v>
                </c:pt>
                <c:pt idx="173">
                  <c:v>1668.2979909872361</c:v>
                </c:pt>
                <c:pt idx="174">
                  <c:v>1668.2979909872361</c:v>
                </c:pt>
                <c:pt idx="175">
                  <c:v>1668.2979909872361</c:v>
                </c:pt>
                <c:pt idx="176">
                  <c:v>1668.2979909872361</c:v>
                </c:pt>
                <c:pt idx="177">
                  <c:v>1668.2979909872361</c:v>
                </c:pt>
                <c:pt idx="178">
                  <c:v>1668.2979909872361</c:v>
                </c:pt>
                <c:pt idx="179">
                  <c:v>1668.2979909872361</c:v>
                </c:pt>
                <c:pt idx="180">
                  <c:v>1668.2979909872361</c:v>
                </c:pt>
                <c:pt idx="181">
                  <c:v>1668.2979909872361</c:v>
                </c:pt>
                <c:pt idx="182">
                  <c:v>1668.2979909872361</c:v>
                </c:pt>
                <c:pt idx="183">
                  <c:v>1668.2979909872361</c:v>
                </c:pt>
                <c:pt idx="184">
                  <c:v>1668.2979909872361</c:v>
                </c:pt>
                <c:pt idx="185">
                  <c:v>1668.2979909872361</c:v>
                </c:pt>
                <c:pt idx="186">
                  <c:v>1668.2979909872361</c:v>
                </c:pt>
                <c:pt idx="187">
                  <c:v>1668.2979909872361</c:v>
                </c:pt>
                <c:pt idx="188">
                  <c:v>1668.2979909872361</c:v>
                </c:pt>
                <c:pt idx="189">
                  <c:v>1668.2979909872361</c:v>
                </c:pt>
                <c:pt idx="190">
                  <c:v>1668.2979909872361</c:v>
                </c:pt>
                <c:pt idx="191">
                  <c:v>1668.2979909872361</c:v>
                </c:pt>
                <c:pt idx="192">
                  <c:v>1668.2979909872361</c:v>
                </c:pt>
                <c:pt idx="193">
                  <c:v>1668.2979909872361</c:v>
                </c:pt>
                <c:pt idx="194">
                  <c:v>1668.2979909872361</c:v>
                </c:pt>
                <c:pt idx="195">
                  <c:v>1668.2979909872361</c:v>
                </c:pt>
                <c:pt idx="196">
                  <c:v>1668.2979909872361</c:v>
                </c:pt>
                <c:pt idx="197">
                  <c:v>1668.2979909872361</c:v>
                </c:pt>
                <c:pt idx="198">
                  <c:v>1668.2979909872361</c:v>
                </c:pt>
                <c:pt idx="199">
                  <c:v>1668.2979909872361</c:v>
                </c:pt>
                <c:pt idx="200">
                  <c:v>1668.2979909872361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7-8243-95DD-164207446E01}"/>
            </c:ext>
          </c:extLst>
        </c:ser>
        <c:ser>
          <c:idx val="2"/>
          <c:order val="2"/>
          <c:tx>
            <c:strRef>
              <c:f>'A.ForestLogistGrowthModel.xls'!$E$437</c:f>
              <c:strCache>
                <c:ptCount val="1"/>
                <c:pt idx="0">
                  <c:v>Rosewood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rgbClr val="000000"/>
              </a:solidFill>
              <a:prstDash val="solid"/>
            </a:ln>
          </c:spPr>
          <c:val>
            <c:numRef>
              <c:f>'A.ForestLogistGrowthModel.xls'!$E$438:$E$638</c:f>
              <c:numCache>
                <c:formatCode>0</c:formatCode>
                <c:ptCount val="201"/>
                <c:pt idx="0">
                  <c:v>500</c:v>
                </c:pt>
                <c:pt idx="1">
                  <c:v>530.75417324698901</c:v>
                </c:pt>
                <c:pt idx="2">
                  <c:v>563.38927399644706</c:v>
                </c:pt>
                <c:pt idx="3">
                  <c:v>598.01898292635724</c:v>
                </c:pt>
                <c:pt idx="4">
                  <c:v>634.76367961694712</c:v>
                </c:pt>
                <c:pt idx="5">
                  <c:v>673.75081550342418</c:v>
                </c:pt>
                <c:pt idx="6">
                  <c:v>715.11530479831265</c:v>
                </c:pt>
                <c:pt idx="7">
                  <c:v>758.99993387830852</c:v>
                </c:pt>
                <c:pt idx="8">
                  <c:v>805.5557895889259</c:v>
                </c:pt>
                <c:pt idx="9">
                  <c:v>854.94270686796665</c:v>
                </c:pt>
                <c:pt idx="10">
                  <c:v>907.32973602455775</c:v>
                </c:pt>
                <c:pt idx="11">
                  <c:v>962.89562993256357</c:v>
                </c:pt>
                <c:pt idx="12">
                  <c:v>1021.8293513038153</c:v>
                </c:pt>
                <c:pt idx="13">
                  <c:v>1084.3306000958776</c:v>
                </c:pt>
                <c:pt idx="14">
                  <c:v>1150.6103609788704</c:v>
                </c:pt>
                <c:pt idx="15">
                  <c:v>1220.8914706338619</c:v>
                </c:pt>
                <c:pt idx="16">
                  <c:v>1295.4092044790627</c:v>
                </c:pt>
                <c:pt idx="17">
                  <c:v>1668.2979909872361</c:v>
                </c:pt>
                <c:pt idx="18">
                  <c:v>1668.2979909872361</c:v>
                </c:pt>
                <c:pt idx="19">
                  <c:v>1668.2979909872361</c:v>
                </c:pt>
                <c:pt idx="20">
                  <c:v>1668.2979909872361</c:v>
                </c:pt>
                <c:pt idx="21">
                  <c:v>1668.2979909872361</c:v>
                </c:pt>
                <c:pt idx="22">
                  <c:v>1668.2979909872361</c:v>
                </c:pt>
                <c:pt idx="23">
                  <c:v>1668.2979909872361</c:v>
                </c:pt>
                <c:pt idx="24">
                  <c:v>1668.2979909872361</c:v>
                </c:pt>
                <c:pt idx="25">
                  <c:v>1668.2979909872361</c:v>
                </c:pt>
                <c:pt idx="26">
                  <c:v>1668.2979909872361</c:v>
                </c:pt>
                <c:pt idx="27">
                  <c:v>1668.2979909872361</c:v>
                </c:pt>
                <c:pt idx="28">
                  <c:v>1668.2979909872361</c:v>
                </c:pt>
                <c:pt idx="29">
                  <c:v>1668.2979909872361</c:v>
                </c:pt>
                <c:pt idx="30">
                  <c:v>1668.2979909872361</c:v>
                </c:pt>
                <c:pt idx="31">
                  <c:v>1668.2979909872361</c:v>
                </c:pt>
                <c:pt idx="32">
                  <c:v>1668.2979909872361</c:v>
                </c:pt>
                <c:pt idx="33">
                  <c:v>1668.2979909872361</c:v>
                </c:pt>
                <c:pt idx="34">
                  <c:v>1668.2979909872361</c:v>
                </c:pt>
                <c:pt idx="35">
                  <c:v>1668.2979909872361</c:v>
                </c:pt>
                <c:pt idx="36">
                  <c:v>1668.2979909872361</c:v>
                </c:pt>
                <c:pt idx="37">
                  <c:v>1668.2979909872361</c:v>
                </c:pt>
                <c:pt idx="38">
                  <c:v>1668.2979909872361</c:v>
                </c:pt>
                <c:pt idx="39">
                  <c:v>1668.2979909872361</c:v>
                </c:pt>
                <c:pt idx="40">
                  <c:v>1668.2979909872361</c:v>
                </c:pt>
                <c:pt idx="41">
                  <c:v>1668.2979909872361</c:v>
                </c:pt>
                <c:pt idx="42">
                  <c:v>1668.2979909872361</c:v>
                </c:pt>
                <c:pt idx="43">
                  <c:v>1668.2979909872361</c:v>
                </c:pt>
                <c:pt idx="44">
                  <c:v>1668.2979909872361</c:v>
                </c:pt>
                <c:pt idx="45">
                  <c:v>1668.2979909872361</c:v>
                </c:pt>
                <c:pt idx="46">
                  <c:v>1668.2979909872361</c:v>
                </c:pt>
                <c:pt idx="47">
                  <c:v>1668.2979909872361</c:v>
                </c:pt>
                <c:pt idx="48">
                  <c:v>1668.2979909872361</c:v>
                </c:pt>
                <c:pt idx="49">
                  <c:v>1668.2979909872361</c:v>
                </c:pt>
                <c:pt idx="50">
                  <c:v>1668.2979909872361</c:v>
                </c:pt>
                <c:pt idx="51">
                  <c:v>1668.2979909872361</c:v>
                </c:pt>
                <c:pt idx="52">
                  <c:v>1668.2979909872361</c:v>
                </c:pt>
                <c:pt idx="53">
                  <c:v>1668.2979909872361</c:v>
                </c:pt>
                <c:pt idx="54">
                  <c:v>1668.2979909872361</c:v>
                </c:pt>
                <c:pt idx="55">
                  <c:v>1668.2979909872361</c:v>
                </c:pt>
                <c:pt idx="56">
                  <c:v>1668.2979909872361</c:v>
                </c:pt>
                <c:pt idx="57">
                  <c:v>1668.2979909872361</c:v>
                </c:pt>
                <c:pt idx="58">
                  <c:v>1668.2979909872361</c:v>
                </c:pt>
                <c:pt idx="59">
                  <c:v>1668.2979909872361</c:v>
                </c:pt>
                <c:pt idx="60">
                  <c:v>1668.2979909872361</c:v>
                </c:pt>
                <c:pt idx="61">
                  <c:v>1668.2979909872361</c:v>
                </c:pt>
                <c:pt idx="62">
                  <c:v>1668.2979909872361</c:v>
                </c:pt>
                <c:pt idx="63">
                  <c:v>1668.2979909872361</c:v>
                </c:pt>
                <c:pt idx="64">
                  <c:v>1668.2979909872361</c:v>
                </c:pt>
                <c:pt idx="65">
                  <c:v>1668.2979909872361</c:v>
                </c:pt>
                <c:pt idx="66">
                  <c:v>1668.2979909872361</c:v>
                </c:pt>
                <c:pt idx="67">
                  <c:v>1668.2979909872361</c:v>
                </c:pt>
                <c:pt idx="68">
                  <c:v>1668.2979909872361</c:v>
                </c:pt>
                <c:pt idx="69">
                  <c:v>1668.2979909872361</c:v>
                </c:pt>
                <c:pt idx="70">
                  <c:v>1668.2979909872361</c:v>
                </c:pt>
                <c:pt idx="71">
                  <c:v>1668.2979909872361</c:v>
                </c:pt>
                <c:pt idx="72">
                  <c:v>1668.2979909872361</c:v>
                </c:pt>
                <c:pt idx="73">
                  <c:v>1668.2979909872361</c:v>
                </c:pt>
                <c:pt idx="74">
                  <c:v>1668.2979909872361</c:v>
                </c:pt>
                <c:pt idx="75">
                  <c:v>1668.2979909872361</c:v>
                </c:pt>
                <c:pt idx="76">
                  <c:v>1668.2979909872361</c:v>
                </c:pt>
                <c:pt idx="77">
                  <c:v>1668.2979909872361</c:v>
                </c:pt>
                <c:pt idx="78">
                  <c:v>1668.2979909872361</c:v>
                </c:pt>
                <c:pt idx="79">
                  <c:v>1668.2979909872361</c:v>
                </c:pt>
                <c:pt idx="80">
                  <c:v>1668.2979909872361</c:v>
                </c:pt>
                <c:pt idx="81">
                  <c:v>1668.2979909872361</c:v>
                </c:pt>
                <c:pt idx="82">
                  <c:v>1668.2979909872361</c:v>
                </c:pt>
                <c:pt idx="83">
                  <c:v>1668.2979909872361</c:v>
                </c:pt>
                <c:pt idx="84">
                  <c:v>1668.2979909872361</c:v>
                </c:pt>
                <c:pt idx="85">
                  <c:v>1668.2979909872361</c:v>
                </c:pt>
                <c:pt idx="86">
                  <c:v>1668.2979909872361</c:v>
                </c:pt>
                <c:pt idx="87">
                  <c:v>1668.2979909872361</c:v>
                </c:pt>
                <c:pt idx="88">
                  <c:v>1668.2979909872361</c:v>
                </c:pt>
                <c:pt idx="89">
                  <c:v>1668.2979909872361</c:v>
                </c:pt>
                <c:pt idx="90">
                  <c:v>1668.2979909872361</c:v>
                </c:pt>
                <c:pt idx="91">
                  <c:v>1668.2979909872361</c:v>
                </c:pt>
                <c:pt idx="92">
                  <c:v>1668.2979909872361</c:v>
                </c:pt>
                <c:pt idx="93">
                  <c:v>1668.2979909872361</c:v>
                </c:pt>
                <c:pt idx="94">
                  <c:v>1668.2979909872361</c:v>
                </c:pt>
                <c:pt idx="95">
                  <c:v>1668.2979909872361</c:v>
                </c:pt>
                <c:pt idx="96">
                  <c:v>1668.2979909872361</c:v>
                </c:pt>
                <c:pt idx="97">
                  <c:v>1668.2979909872361</c:v>
                </c:pt>
                <c:pt idx="98">
                  <c:v>1668.2979909872361</c:v>
                </c:pt>
                <c:pt idx="99">
                  <c:v>1668.2979909872361</c:v>
                </c:pt>
                <c:pt idx="100">
                  <c:v>1668.2979909872361</c:v>
                </c:pt>
                <c:pt idx="101">
                  <c:v>1668.2979909872361</c:v>
                </c:pt>
                <c:pt idx="102">
                  <c:v>1668.2979909872361</c:v>
                </c:pt>
                <c:pt idx="103">
                  <c:v>1668.2979909872361</c:v>
                </c:pt>
                <c:pt idx="104">
                  <c:v>1668.2979909872361</c:v>
                </c:pt>
                <c:pt idx="105">
                  <c:v>1668.2979909872361</c:v>
                </c:pt>
                <c:pt idx="106">
                  <c:v>1668.2979909872361</c:v>
                </c:pt>
                <c:pt idx="107">
                  <c:v>1668.2979909872361</c:v>
                </c:pt>
                <c:pt idx="108">
                  <c:v>1668.2979909872361</c:v>
                </c:pt>
                <c:pt idx="109">
                  <c:v>1668.2979909872361</c:v>
                </c:pt>
                <c:pt idx="110">
                  <c:v>1668.2979909872361</c:v>
                </c:pt>
                <c:pt idx="111">
                  <c:v>1668.2979909872361</c:v>
                </c:pt>
                <c:pt idx="112">
                  <c:v>1668.2979909872361</c:v>
                </c:pt>
                <c:pt idx="113">
                  <c:v>1668.2979909872361</c:v>
                </c:pt>
                <c:pt idx="114">
                  <c:v>1668.2979909872361</c:v>
                </c:pt>
                <c:pt idx="115">
                  <c:v>1668.2979909872361</c:v>
                </c:pt>
                <c:pt idx="116">
                  <c:v>1668.2979909872361</c:v>
                </c:pt>
                <c:pt idx="117">
                  <c:v>1668.2979909872361</c:v>
                </c:pt>
                <c:pt idx="118">
                  <c:v>1668.2979909872361</c:v>
                </c:pt>
                <c:pt idx="119">
                  <c:v>1668.2979909872361</c:v>
                </c:pt>
                <c:pt idx="120">
                  <c:v>1668.2979909872361</c:v>
                </c:pt>
                <c:pt idx="121">
                  <c:v>1668.2979909872361</c:v>
                </c:pt>
                <c:pt idx="122">
                  <c:v>1668.2979909872361</c:v>
                </c:pt>
                <c:pt idx="123">
                  <c:v>1668.2979909872361</c:v>
                </c:pt>
                <c:pt idx="124">
                  <c:v>1668.2979909872361</c:v>
                </c:pt>
                <c:pt idx="125">
                  <c:v>1668.2979909872361</c:v>
                </c:pt>
                <c:pt idx="126">
                  <c:v>1668.2979909872361</c:v>
                </c:pt>
                <c:pt idx="127">
                  <c:v>1668.2979909872361</c:v>
                </c:pt>
                <c:pt idx="128">
                  <c:v>1668.2979909872361</c:v>
                </c:pt>
                <c:pt idx="129">
                  <c:v>1668.2979909872361</c:v>
                </c:pt>
                <c:pt idx="130">
                  <c:v>1668.2979909872361</c:v>
                </c:pt>
                <c:pt idx="131">
                  <c:v>1668.2979909872361</c:v>
                </c:pt>
                <c:pt idx="132">
                  <c:v>1668.2979909872361</c:v>
                </c:pt>
                <c:pt idx="133">
                  <c:v>1668.2979909872361</c:v>
                </c:pt>
                <c:pt idx="134">
                  <c:v>1668.2979909872361</c:v>
                </c:pt>
                <c:pt idx="135">
                  <c:v>1668.2979909872361</c:v>
                </c:pt>
                <c:pt idx="136">
                  <c:v>1668.2979909872361</c:v>
                </c:pt>
                <c:pt idx="137">
                  <c:v>1668.2979909872361</c:v>
                </c:pt>
                <c:pt idx="138">
                  <c:v>1668.2979909872361</c:v>
                </c:pt>
                <c:pt idx="139">
                  <c:v>1668.2979909872361</c:v>
                </c:pt>
                <c:pt idx="140">
                  <c:v>1668.2979909872361</c:v>
                </c:pt>
                <c:pt idx="141">
                  <c:v>1668.2979909872361</c:v>
                </c:pt>
                <c:pt idx="142">
                  <c:v>1668.2979909872361</c:v>
                </c:pt>
                <c:pt idx="143">
                  <c:v>1668.2979909872361</c:v>
                </c:pt>
                <c:pt idx="144">
                  <c:v>1668.2979909872361</c:v>
                </c:pt>
                <c:pt idx="145">
                  <c:v>1668.2979909872361</c:v>
                </c:pt>
                <c:pt idx="146">
                  <c:v>1668.2979909872361</c:v>
                </c:pt>
                <c:pt idx="147">
                  <c:v>1668.2979909872361</c:v>
                </c:pt>
                <c:pt idx="148">
                  <c:v>1668.2979909872361</c:v>
                </c:pt>
                <c:pt idx="149">
                  <c:v>1668.2979909872361</c:v>
                </c:pt>
                <c:pt idx="150">
                  <c:v>1668.2979909872361</c:v>
                </c:pt>
                <c:pt idx="151">
                  <c:v>1668.2979909872361</c:v>
                </c:pt>
                <c:pt idx="152">
                  <c:v>1668.2979909872361</c:v>
                </c:pt>
                <c:pt idx="153">
                  <c:v>1668.2979909872361</c:v>
                </c:pt>
                <c:pt idx="154">
                  <c:v>1668.2979909872361</c:v>
                </c:pt>
                <c:pt idx="155">
                  <c:v>1668.2979909872361</c:v>
                </c:pt>
                <c:pt idx="156">
                  <c:v>1668.2979909872361</c:v>
                </c:pt>
                <c:pt idx="157">
                  <c:v>1668.2979909872361</c:v>
                </c:pt>
                <c:pt idx="158">
                  <c:v>1668.2979909872361</c:v>
                </c:pt>
                <c:pt idx="159">
                  <c:v>1668.2979909872361</c:v>
                </c:pt>
                <c:pt idx="160">
                  <c:v>1668.2979909872361</c:v>
                </c:pt>
                <c:pt idx="161">
                  <c:v>1668.2979909872361</c:v>
                </c:pt>
                <c:pt idx="162">
                  <c:v>1668.2979909872361</c:v>
                </c:pt>
                <c:pt idx="163">
                  <c:v>1668.2979909872361</c:v>
                </c:pt>
                <c:pt idx="164">
                  <c:v>1668.2979909872361</c:v>
                </c:pt>
                <c:pt idx="165">
                  <c:v>1668.2979909872361</c:v>
                </c:pt>
                <c:pt idx="166">
                  <c:v>1668.2979909872361</c:v>
                </c:pt>
                <c:pt idx="167">
                  <c:v>1668.2979909872361</c:v>
                </c:pt>
                <c:pt idx="168">
                  <c:v>1668.2979909872361</c:v>
                </c:pt>
                <c:pt idx="169">
                  <c:v>1668.2979909872361</c:v>
                </c:pt>
                <c:pt idx="170">
                  <c:v>1668.2979909872361</c:v>
                </c:pt>
                <c:pt idx="171">
                  <c:v>1668.2979909872361</c:v>
                </c:pt>
                <c:pt idx="172">
                  <c:v>1668.2979909872361</c:v>
                </c:pt>
                <c:pt idx="173">
                  <c:v>1668.2979909872361</c:v>
                </c:pt>
                <c:pt idx="174">
                  <c:v>1668.2979909872361</c:v>
                </c:pt>
                <c:pt idx="175">
                  <c:v>1668.2979909872361</c:v>
                </c:pt>
                <c:pt idx="176">
                  <c:v>1668.2979909872361</c:v>
                </c:pt>
                <c:pt idx="177">
                  <c:v>1668.2979909872361</c:v>
                </c:pt>
                <c:pt idx="178">
                  <c:v>1668.2979909872361</c:v>
                </c:pt>
                <c:pt idx="179">
                  <c:v>1668.2979909872361</c:v>
                </c:pt>
                <c:pt idx="180">
                  <c:v>1668.2979909872361</c:v>
                </c:pt>
                <c:pt idx="181">
                  <c:v>1668.2979909872361</c:v>
                </c:pt>
                <c:pt idx="182">
                  <c:v>1668.2979909872361</c:v>
                </c:pt>
                <c:pt idx="183">
                  <c:v>1668.2979909872361</c:v>
                </c:pt>
                <c:pt idx="184">
                  <c:v>1668.2979909872361</c:v>
                </c:pt>
                <c:pt idx="185">
                  <c:v>1668.2979909872361</c:v>
                </c:pt>
                <c:pt idx="186">
                  <c:v>1668.2979909872361</c:v>
                </c:pt>
                <c:pt idx="187">
                  <c:v>1668.2979909872361</c:v>
                </c:pt>
                <c:pt idx="188">
                  <c:v>1668.2979909872361</c:v>
                </c:pt>
                <c:pt idx="189">
                  <c:v>1668.2979909872361</c:v>
                </c:pt>
                <c:pt idx="190">
                  <c:v>1668.2979909872361</c:v>
                </c:pt>
                <c:pt idx="191">
                  <c:v>1668.2979909872361</c:v>
                </c:pt>
                <c:pt idx="192">
                  <c:v>1668.2979909872361</c:v>
                </c:pt>
                <c:pt idx="193">
                  <c:v>1668.2979909872361</c:v>
                </c:pt>
                <c:pt idx="194">
                  <c:v>1668.2979909872361</c:v>
                </c:pt>
                <c:pt idx="195">
                  <c:v>1668.2979909872361</c:v>
                </c:pt>
                <c:pt idx="196">
                  <c:v>1668.2979909872361</c:v>
                </c:pt>
                <c:pt idx="197">
                  <c:v>1668.2979909872361</c:v>
                </c:pt>
                <c:pt idx="198">
                  <c:v>1668.2979909872361</c:v>
                </c:pt>
                <c:pt idx="199">
                  <c:v>1668.2979909872361</c:v>
                </c:pt>
                <c:pt idx="200">
                  <c:v>1668.2979909872361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D7-8243-95DD-164207446E01}"/>
            </c:ext>
          </c:extLst>
        </c:ser>
        <c:ser>
          <c:idx val="3"/>
          <c:order val="3"/>
          <c:tx>
            <c:strRef>
              <c:f>'A.ForestLogistGrowthModel.xls'!$F$437</c:f>
              <c:strCache>
                <c:ptCount val="1"/>
                <c:pt idx="0">
                  <c:v>Teak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rgbClr val="000000"/>
              </a:solidFill>
              <a:prstDash val="solid"/>
            </a:ln>
          </c:spPr>
          <c:val>
            <c:numRef>
              <c:f>'A.ForestLogistGrowthModel.xls'!$F$438:$F$638</c:f>
              <c:numCache>
                <c:formatCode>0</c:formatCode>
                <c:ptCount val="201"/>
                <c:pt idx="0">
                  <c:v>500</c:v>
                </c:pt>
                <c:pt idx="1">
                  <c:v>528.16365484598191</c:v>
                </c:pt>
                <c:pt idx="2">
                  <c:v>557.90734812252651</c:v>
                </c:pt>
                <c:pt idx="3">
                  <c:v>589.31898874388582</c:v>
                </c:pt>
                <c:pt idx="4">
                  <c:v>622.49129164416547</c:v>
                </c:pt>
                <c:pt idx="5">
                  <c:v>657.52203067627386</c:v>
                </c:pt>
                <c:pt idx="6">
                  <c:v>694.51430366940065</c:v>
                </c:pt>
                <c:pt idx="7">
                  <c:v>733.5768100923699</c:v>
                </c:pt>
                <c:pt idx="8">
                  <c:v>774.82414176912221</c:v>
                </c:pt>
                <c:pt idx="9">
                  <c:v>818.37708708864636</c:v>
                </c:pt>
                <c:pt idx="10">
                  <c:v>864.36294914443624</c:v>
                </c:pt>
                <c:pt idx="11">
                  <c:v>912.91587822751569</c:v>
                </c:pt>
                <c:pt idx="12">
                  <c:v>964.17721908171939</c:v>
                </c:pt>
                <c:pt idx="13">
                  <c:v>1018.2958733096029</c:v>
                </c:pt>
                <c:pt idx="14">
                  <c:v>1075.4286772914734</c:v>
                </c:pt>
                <c:pt idx="15">
                  <c:v>1135.7407959477741</c:v>
                </c:pt>
                <c:pt idx="16">
                  <c:v>1199.4061326357073</c:v>
                </c:pt>
                <c:pt idx="17">
                  <c:v>1266.6077554235449</c:v>
                </c:pt>
                <c:pt idx="18">
                  <c:v>1337.5383399297075</c:v>
                </c:pt>
                <c:pt idx="19">
                  <c:v>1412.4006288472324</c:v>
                </c:pt>
                <c:pt idx="20">
                  <c:v>1508.8704050901119</c:v>
                </c:pt>
                <c:pt idx="21">
                  <c:v>1508.8704050901119</c:v>
                </c:pt>
                <c:pt idx="22">
                  <c:v>1508.8704050901119</c:v>
                </c:pt>
                <c:pt idx="23">
                  <c:v>1508.8704050901119</c:v>
                </c:pt>
                <c:pt idx="24">
                  <c:v>1508.8704050901119</c:v>
                </c:pt>
                <c:pt idx="25">
                  <c:v>1508.8704050901119</c:v>
                </c:pt>
                <c:pt idx="26">
                  <c:v>1508.8704050901119</c:v>
                </c:pt>
                <c:pt idx="27">
                  <c:v>1508.8704050901119</c:v>
                </c:pt>
                <c:pt idx="28">
                  <c:v>1508.8704050901119</c:v>
                </c:pt>
                <c:pt idx="29">
                  <c:v>1508.8704050901119</c:v>
                </c:pt>
                <c:pt idx="30">
                  <c:v>1508.8704050901119</c:v>
                </c:pt>
                <c:pt idx="31">
                  <c:v>1508.8704050901119</c:v>
                </c:pt>
                <c:pt idx="32">
                  <c:v>1508.8704050901119</c:v>
                </c:pt>
                <c:pt idx="33">
                  <c:v>1508.8704050901119</c:v>
                </c:pt>
                <c:pt idx="34">
                  <c:v>1508.8704050901119</c:v>
                </c:pt>
                <c:pt idx="35">
                  <c:v>1508.8704050901119</c:v>
                </c:pt>
                <c:pt idx="36">
                  <c:v>1508.8704050901119</c:v>
                </c:pt>
                <c:pt idx="37">
                  <c:v>1508.8704050901119</c:v>
                </c:pt>
                <c:pt idx="38">
                  <c:v>1508.8704050901119</c:v>
                </c:pt>
                <c:pt idx="39">
                  <c:v>1508.8704050901119</c:v>
                </c:pt>
                <c:pt idx="40">
                  <c:v>1508.8704050901119</c:v>
                </c:pt>
                <c:pt idx="41">
                  <c:v>1508.8704050901119</c:v>
                </c:pt>
                <c:pt idx="42">
                  <c:v>1508.8704050901119</c:v>
                </c:pt>
                <c:pt idx="43">
                  <c:v>1508.8704050901119</c:v>
                </c:pt>
                <c:pt idx="44">
                  <c:v>1508.8704050901119</c:v>
                </c:pt>
                <c:pt idx="45">
                  <c:v>1508.8704050901119</c:v>
                </c:pt>
                <c:pt idx="46">
                  <c:v>1508.8704050901119</c:v>
                </c:pt>
                <c:pt idx="47">
                  <c:v>1508.8704050901119</c:v>
                </c:pt>
                <c:pt idx="48">
                  <c:v>1508.8704050901119</c:v>
                </c:pt>
                <c:pt idx="49">
                  <c:v>1508.8704050901119</c:v>
                </c:pt>
                <c:pt idx="50">
                  <c:v>1508.8704050901119</c:v>
                </c:pt>
                <c:pt idx="51">
                  <c:v>1508.8704050901119</c:v>
                </c:pt>
                <c:pt idx="52">
                  <c:v>1508.8704050901119</c:v>
                </c:pt>
                <c:pt idx="53">
                  <c:v>1508.8704050901119</c:v>
                </c:pt>
                <c:pt idx="54">
                  <c:v>1508.8704050901119</c:v>
                </c:pt>
                <c:pt idx="55">
                  <c:v>1508.8704050901119</c:v>
                </c:pt>
                <c:pt idx="56">
                  <c:v>1508.8704050901119</c:v>
                </c:pt>
                <c:pt idx="57">
                  <c:v>1508.8704050901119</c:v>
                </c:pt>
                <c:pt idx="58">
                  <c:v>1508.8704050901119</c:v>
                </c:pt>
                <c:pt idx="59">
                  <c:v>1508.8704050901119</c:v>
                </c:pt>
                <c:pt idx="60">
                  <c:v>1508.8704050901119</c:v>
                </c:pt>
                <c:pt idx="61">
                  <c:v>1508.8704050901119</c:v>
                </c:pt>
                <c:pt idx="62">
                  <c:v>1508.8704050901119</c:v>
                </c:pt>
                <c:pt idx="63">
                  <c:v>1508.8704050901119</c:v>
                </c:pt>
                <c:pt idx="64">
                  <c:v>1508.8704050901119</c:v>
                </c:pt>
                <c:pt idx="65">
                  <c:v>1508.8704050901119</c:v>
                </c:pt>
                <c:pt idx="66">
                  <c:v>1508.8704050901119</c:v>
                </c:pt>
                <c:pt idx="67">
                  <c:v>1508.8704050901119</c:v>
                </c:pt>
                <c:pt idx="68">
                  <c:v>1508.8704050901119</c:v>
                </c:pt>
                <c:pt idx="69">
                  <c:v>1508.8704050901119</c:v>
                </c:pt>
                <c:pt idx="70">
                  <c:v>1508.8704050901119</c:v>
                </c:pt>
                <c:pt idx="71">
                  <c:v>1508.8704050901119</c:v>
                </c:pt>
                <c:pt idx="72">
                  <c:v>1508.8704050901119</c:v>
                </c:pt>
                <c:pt idx="73">
                  <c:v>1508.8704050901119</c:v>
                </c:pt>
                <c:pt idx="74">
                  <c:v>1508.8704050901119</c:v>
                </c:pt>
                <c:pt idx="75">
                  <c:v>1508.8704050901119</c:v>
                </c:pt>
                <c:pt idx="76">
                  <c:v>1508.8704050901119</c:v>
                </c:pt>
                <c:pt idx="77">
                  <c:v>1508.8704050901119</c:v>
                </c:pt>
                <c:pt idx="78">
                  <c:v>1508.8704050901119</c:v>
                </c:pt>
                <c:pt idx="79">
                  <c:v>1508.8704050901119</c:v>
                </c:pt>
                <c:pt idx="80">
                  <c:v>1508.8704050901119</c:v>
                </c:pt>
                <c:pt idx="81">
                  <c:v>1508.8704050901119</c:v>
                </c:pt>
                <c:pt idx="82">
                  <c:v>1508.8704050901119</c:v>
                </c:pt>
                <c:pt idx="83">
                  <c:v>1508.8704050901119</c:v>
                </c:pt>
                <c:pt idx="84">
                  <c:v>1508.8704050901119</c:v>
                </c:pt>
                <c:pt idx="85">
                  <c:v>1508.8704050901119</c:v>
                </c:pt>
                <c:pt idx="86">
                  <c:v>1508.8704050901119</c:v>
                </c:pt>
                <c:pt idx="87">
                  <c:v>1508.8704050901119</c:v>
                </c:pt>
                <c:pt idx="88">
                  <c:v>1508.8704050901119</c:v>
                </c:pt>
                <c:pt idx="89">
                  <c:v>1508.8704050901119</c:v>
                </c:pt>
                <c:pt idx="90">
                  <c:v>1508.8704050901119</c:v>
                </c:pt>
                <c:pt idx="91">
                  <c:v>1508.8704050901119</c:v>
                </c:pt>
                <c:pt idx="92">
                  <c:v>1508.8704050901119</c:v>
                </c:pt>
                <c:pt idx="93">
                  <c:v>1508.8704050901119</c:v>
                </c:pt>
                <c:pt idx="94">
                  <c:v>1508.8704050901119</c:v>
                </c:pt>
                <c:pt idx="95">
                  <c:v>1508.8704050901119</c:v>
                </c:pt>
                <c:pt idx="96">
                  <c:v>1508.8704050901119</c:v>
                </c:pt>
                <c:pt idx="97">
                  <c:v>1508.8704050901119</c:v>
                </c:pt>
                <c:pt idx="98">
                  <c:v>1508.8704050901119</c:v>
                </c:pt>
                <c:pt idx="99">
                  <c:v>1508.8704050901119</c:v>
                </c:pt>
                <c:pt idx="100">
                  <c:v>1508.8704050901119</c:v>
                </c:pt>
                <c:pt idx="101">
                  <c:v>1508.8704050901119</c:v>
                </c:pt>
                <c:pt idx="102">
                  <c:v>1508.8704050901119</c:v>
                </c:pt>
                <c:pt idx="103">
                  <c:v>1508.8704050901119</c:v>
                </c:pt>
                <c:pt idx="104">
                  <c:v>1508.8704050901119</c:v>
                </c:pt>
                <c:pt idx="105">
                  <c:v>1508.8704050901119</c:v>
                </c:pt>
                <c:pt idx="106">
                  <c:v>1508.8704050901119</c:v>
                </c:pt>
                <c:pt idx="107">
                  <c:v>1508.8704050901119</c:v>
                </c:pt>
                <c:pt idx="108">
                  <c:v>1508.8704050901119</c:v>
                </c:pt>
                <c:pt idx="109">
                  <c:v>1508.8704050901119</c:v>
                </c:pt>
                <c:pt idx="110">
                  <c:v>1508.8704050901119</c:v>
                </c:pt>
                <c:pt idx="111">
                  <c:v>1508.8704050901119</c:v>
                </c:pt>
                <c:pt idx="112">
                  <c:v>1508.8704050901119</c:v>
                </c:pt>
                <c:pt idx="113">
                  <c:v>1508.8704050901119</c:v>
                </c:pt>
                <c:pt idx="114">
                  <c:v>1508.8704050901119</c:v>
                </c:pt>
                <c:pt idx="115">
                  <c:v>1508.8704050901119</c:v>
                </c:pt>
                <c:pt idx="116">
                  <c:v>1508.8704050901119</c:v>
                </c:pt>
                <c:pt idx="117">
                  <c:v>1508.8704050901119</c:v>
                </c:pt>
                <c:pt idx="118">
                  <c:v>1508.8704050901119</c:v>
                </c:pt>
                <c:pt idx="119">
                  <c:v>1508.8704050901119</c:v>
                </c:pt>
                <c:pt idx="120">
                  <c:v>1508.8704050901119</c:v>
                </c:pt>
                <c:pt idx="121">
                  <c:v>1508.8704050901119</c:v>
                </c:pt>
                <c:pt idx="122">
                  <c:v>1508.8704050901119</c:v>
                </c:pt>
                <c:pt idx="123">
                  <c:v>1508.8704050901119</c:v>
                </c:pt>
                <c:pt idx="124">
                  <c:v>1508.8704050901119</c:v>
                </c:pt>
                <c:pt idx="125">
                  <c:v>1508.8704050901119</c:v>
                </c:pt>
                <c:pt idx="126">
                  <c:v>1508.8704050901119</c:v>
                </c:pt>
                <c:pt idx="127">
                  <c:v>1508.8704050901119</c:v>
                </c:pt>
                <c:pt idx="128">
                  <c:v>1508.8704050901119</c:v>
                </c:pt>
                <c:pt idx="129">
                  <c:v>1508.8704050901119</c:v>
                </c:pt>
                <c:pt idx="130">
                  <c:v>1508.8704050901119</c:v>
                </c:pt>
                <c:pt idx="131">
                  <c:v>1508.8704050901119</c:v>
                </c:pt>
                <c:pt idx="132">
                  <c:v>1508.8704050901119</c:v>
                </c:pt>
                <c:pt idx="133">
                  <c:v>1508.8704050901119</c:v>
                </c:pt>
                <c:pt idx="134">
                  <c:v>1508.8704050901119</c:v>
                </c:pt>
                <c:pt idx="135">
                  <c:v>1508.8704050901119</c:v>
                </c:pt>
                <c:pt idx="136">
                  <c:v>1508.8704050901119</c:v>
                </c:pt>
                <c:pt idx="137">
                  <c:v>1508.8704050901119</c:v>
                </c:pt>
                <c:pt idx="138">
                  <c:v>1508.8704050901119</c:v>
                </c:pt>
                <c:pt idx="139">
                  <c:v>1508.8704050901119</c:v>
                </c:pt>
                <c:pt idx="140">
                  <c:v>1508.8704050901119</c:v>
                </c:pt>
                <c:pt idx="141">
                  <c:v>1508.8704050901119</c:v>
                </c:pt>
                <c:pt idx="142">
                  <c:v>1508.8704050901119</c:v>
                </c:pt>
                <c:pt idx="143">
                  <c:v>1508.8704050901119</c:v>
                </c:pt>
                <c:pt idx="144">
                  <c:v>1508.8704050901119</c:v>
                </c:pt>
                <c:pt idx="145">
                  <c:v>1508.8704050901119</c:v>
                </c:pt>
                <c:pt idx="146">
                  <c:v>1508.8704050901119</c:v>
                </c:pt>
                <c:pt idx="147">
                  <c:v>1508.8704050901119</c:v>
                </c:pt>
                <c:pt idx="148">
                  <c:v>1508.8704050901119</c:v>
                </c:pt>
                <c:pt idx="149">
                  <c:v>1508.8704050901119</c:v>
                </c:pt>
                <c:pt idx="150">
                  <c:v>1508.8704050901119</c:v>
                </c:pt>
                <c:pt idx="151">
                  <c:v>1508.8704050901119</c:v>
                </c:pt>
                <c:pt idx="152">
                  <c:v>1508.8704050901119</c:v>
                </c:pt>
                <c:pt idx="153">
                  <c:v>1508.8704050901119</c:v>
                </c:pt>
                <c:pt idx="154">
                  <c:v>1508.8704050901119</c:v>
                </c:pt>
                <c:pt idx="155">
                  <c:v>1508.8704050901119</c:v>
                </c:pt>
                <c:pt idx="156">
                  <c:v>1508.8704050901119</c:v>
                </c:pt>
                <c:pt idx="157">
                  <c:v>1508.8704050901119</c:v>
                </c:pt>
                <c:pt idx="158">
                  <c:v>1508.8704050901119</c:v>
                </c:pt>
                <c:pt idx="159">
                  <c:v>1508.8704050901119</c:v>
                </c:pt>
                <c:pt idx="160">
                  <c:v>1508.8704050901119</c:v>
                </c:pt>
                <c:pt idx="161">
                  <c:v>1508.8704050901119</c:v>
                </c:pt>
                <c:pt idx="162">
                  <c:v>1508.8704050901119</c:v>
                </c:pt>
                <c:pt idx="163">
                  <c:v>1508.8704050901119</c:v>
                </c:pt>
                <c:pt idx="164">
                  <c:v>1508.8704050901119</c:v>
                </c:pt>
                <c:pt idx="165">
                  <c:v>1508.8704050901119</c:v>
                </c:pt>
                <c:pt idx="166">
                  <c:v>1508.8704050901119</c:v>
                </c:pt>
                <c:pt idx="167">
                  <c:v>1508.8704050901119</c:v>
                </c:pt>
                <c:pt idx="168">
                  <c:v>1508.8704050901119</c:v>
                </c:pt>
                <c:pt idx="169">
                  <c:v>1508.8704050901119</c:v>
                </c:pt>
                <c:pt idx="170">
                  <c:v>1508.8704050901119</c:v>
                </c:pt>
                <c:pt idx="171">
                  <c:v>1508.8704050901119</c:v>
                </c:pt>
                <c:pt idx="172">
                  <c:v>1508.8704050901119</c:v>
                </c:pt>
                <c:pt idx="173">
                  <c:v>1508.8704050901119</c:v>
                </c:pt>
                <c:pt idx="174">
                  <c:v>1508.8704050901119</c:v>
                </c:pt>
                <c:pt idx="175">
                  <c:v>1508.8704050901119</c:v>
                </c:pt>
                <c:pt idx="176">
                  <c:v>1508.8704050901119</c:v>
                </c:pt>
                <c:pt idx="177">
                  <c:v>1508.8704050901119</c:v>
                </c:pt>
                <c:pt idx="178">
                  <c:v>1508.8704050901119</c:v>
                </c:pt>
                <c:pt idx="179">
                  <c:v>1508.8704050901119</c:v>
                </c:pt>
                <c:pt idx="180">
                  <c:v>1508.8704050901119</c:v>
                </c:pt>
                <c:pt idx="181">
                  <c:v>1508.8704050901119</c:v>
                </c:pt>
                <c:pt idx="182">
                  <c:v>1508.8704050901119</c:v>
                </c:pt>
                <c:pt idx="183">
                  <c:v>1508.8704050901119</c:v>
                </c:pt>
                <c:pt idx="184">
                  <c:v>1508.8704050901119</c:v>
                </c:pt>
                <c:pt idx="185">
                  <c:v>1508.8704050901119</c:v>
                </c:pt>
                <c:pt idx="186">
                  <c:v>1508.8704050901119</c:v>
                </c:pt>
                <c:pt idx="187">
                  <c:v>1508.8704050901119</c:v>
                </c:pt>
                <c:pt idx="188">
                  <c:v>1508.8704050901119</c:v>
                </c:pt>
                <c:pt idx="189">
                  <c:v>1508.8704050901119</c:v>
                </c:pt>
                <c:pt idx="190">
                  <c:v>1508.8704050901119</c:v>
                </c:pt>
                <c:pt idx="191">
                  <c:v>1508.8704050901119</c:v>
                </c:pt>
                <c:pt idx="192">
                  <c:v>1508.8704050901119</c:v>
                </c:pt>
                <c:pt idx="193">
                  <c:v>1508.8704050901119</c:v>
                </c:pt>
                <c:pt idx="194">
                  <c:v>1508.8704050901119</c:v>
                </c:pt>
                <c:pt idx="195">
                  <c:v>1508.8704050901119</c:v>
                </c:pt>
                <c:pt idx="196">
                  <c:v>1508.8704050901119</c:v>
                </c:pt>
                <c:pt idx="197">
                  <c:v>1508.8704050901119</c:v>
                </c:pt>
                <c:pt idx="198">
                  <c:v>1508.8704050901119</c:v>
                </c:pt>
                <c:pt idx="199">
                  <c:v>1508.8704050901119</c:v>
                </c:pt>
                <c:pt idx="200">
                  <c:v>1508.8704050901119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D7-8243-95DD-164207446E01}"/>
            </c:ext>
          </c:extLst>
        </c:ser>
        <c:ser>
          <c:idx val="4"/>
          <c:order val="4"/>
          <c:tx>
            <c:strRef>
              <c:f>'A.ForestLogistGrowthModel.xls'!$G$437</c:f>
              <c:strCache>
                <c:ptCount val="1"/>
                <c:pt idx="0">
                  <c:v>Ebony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rgbClr val="000000"/>
              </a:solidFill>
              <a:prstDash val="solid"/>
            </a:ln>
          </c:spPr>
          <c:val>
            <c:numRef>
              <c:f>'A.ForestLogistGrowthModel.xls'!$G$438:$G$638</c:f>
              <c:numCache>
                <c:formatCode>0</c:formatCode>
                <c:ptCount val="201"/>
                <c:pt idx="0">
                  <c:v>500</c:v>
                </c:pt>
                <c:pt idx="1">
                  <c:v>524.47787382573858</c:v>
                </c:pt>
                <c:pt idx="2">
                  <c:v>550.14856343736619</c:v>
                </c:pt>
                <c:pt idx="3">
                  <c:v>577.06964210797878</c:v>
                </c:pt>
                <c:pt idx="4">
                  <c:v>605.30140655892535</c:v>
                </c:pt>
                <c:pt idx="5">
                  <c:v>634.90700022593364</c:v>
                </c:pt>
                <c:pt idx="6">
                  <c:v>665.95254154111331</c:v>
                </c:pt>
                <c:pt idx="7">
                  <c:v>698.50725737636469</c:v>
                </c:pt>
                <c:pt idx="8">
                  <c:v>732.64362179133173</c:v>
                </c:pt>
                <c:pt idx="9">
                  <c:v>768.43750022565223</c:v>
                </c:pt>
                <c:pt idx="10">
                  <c:v>805.96829927078079</c:v>
                </c:pt>
                <c:pt idx="11">
                  <c:v>845.31912215093007</c:v>
                </c:pt>
                <c:pt idx="12">
                  <c:v>886.57693003557449</c:v>
                </c:pt>
                <c:pt idx="13">
                  <c:v>929.83270929730145</c:v>
                </c:pt>
                <c:pt idx="14">
                  <c:v>975.18164481844622</c:v>
                </c:pt>
                <c:pt idx="15">
                  <c:v>1022.723299437666</c:v>
                </c:pt>
                <c:pt idx="16">
                  <c:v>1072.5617996132632</c:v>
                </c:pt>
                <c:pt idx="17">
                  <c:v>1124.8060273633696</c:v>
                </c:pt>
                <c:pt idx="18">
                  <c:v>1179.5698185238718</c:v>
                </c:pt>
                <c:pt idx="19">
                  <c:v>1236.9721673429133</c:v>
                </c:pt>
                <c:pt idx="20">
                  <c:v>1297.1374374056738</c:v>
                </c:pt>
                <c:pt idx="21">
                  <c:v>1360.1955788546422</c:v>
                </c:pt>
                <c:pt idx="22">
                  <c:v>1426.2823518384128</c:v>
                </c:pt>
                <c:pt idx="23">
                  <c:v>1462.2594265042437</c:v>
                </c:pt>
                <c:pt idx="24">
                  <c:v>1462.2594265042437</c:v>
                </c:pt>
                <c:pt idx="25">
                  <c:v>1462.2594265042437</c:v>
                </c:pt>
                <c:pt idx="26">
                  <c:v>1462.2594265042437</c:v>
                </c:pt>
                <c:pt idx="27">
                  <c:v>1462.2594265042437</c:v>
                </c:pt>
                <c:pt idx="28">
                  <c:v>1462.2594265042437</c:v>
                </c:pt>
                <c:pt idx="29">
                  <c:v>1462.2594265042437</c:v>
                </c:pt>
                <c:pt idx="30">
                  <c:v>1462.2594265042437</c:v>
                </c:pt>
                <c:pt idx="31">
                  <c:v>1462.2594265042437</c:v>
                </c:pt>
                <c:pt idx="32">
                  <c:v>1462.2594265042437</c:v>
                </c:pt>
                <c:pt idx="33">
                  <c:v>1462.2594265042437</c:v>
                </c:pt>
                <c:pt idx="34">
                  <c:v>1462.2594265042437</c:v>
                </c:pt>
                <c:pt idx="35">
                  <c:v>1462.2594265042437</c:v>
                </c:pt>
                <c:pt idx="36">
                  <c:v>1462.2594265042437</c:v>
                </c:pt>
                <c:pt idx="37">
                  <c:v>1462.2594265042437</c:v>
                </c:pt>
                <c:pt idx="38">
                  <c:v>1462.2594265042437</c:v>
                </c:pt>
                <c:pt idx="39">
                  <c:v>1462.2594265042437</c:v>
                </c:pt>
                <c:pt idx="40">
                  <c:v>1462.2594265042437</c:v>
                </c:pt>
                <c:pt idx="41">
                  <c:v>1462.2594265042437</c:v>
                </c:pt>
                <c:pt idx="42">
                  <c:v>1462.2594265042437</c:v>
                </c:pt>
                <c:pt idx="43">
                  <c:v>1462.2594265042437</c:v>
                </c:pt>
                <c:pt idx="44">
                  <c:v>1462.2594265042437</c:v>
                </c:pt>
                <c:pt idx="45">
                  <c:v>1462.2594265042437</c:v>
                </c:pt>
                <c:pt idx="46">
                  <c:v>1462.2594265042437</c:v>
                </c:pt>
                <c:pt idx="47">
                  <c:v>1462.2594265042437</c:v>
                </c:pt>
                <c:pt idx="48">
                  <c:v>1462.2594265042437</c:v>
                </c:pt>
                <c:pt idx="49">
                  <c:v>1462.2594265042437</c:v>
                </c:pt>
                <c:pt idx="50">
                  <c:v>1462.2594265042437</c:v>
                </c:pt>
                <c:pt idx="51">
                  <c:v>1462.2594265042437</c:v>
                </c:pt>
                <c:pt idx="52">
                  <c:v>1462.2594265042437</c:v>
                </c:pt>
                <c:pt idx="53">
                  <c:v>1462.2594265042437</c:v>
                </c:pt>
                <c:pt idx="54">
                  <c:v>1462.2594265042437</c:v>
                </c:pt>
                <c:pt idx="55">
                  <c:v>1462.2594265042437</c:v>
                </c:pt>
                <c:pt idx="56">
                  <c:v>1462.2594265042437</c:v>
                </c:pt>
                <c:pt idx="57">
                  <c:v>1462.2594265042437</c:v>
                </c:pt>
                <c:pt idx="58">
                  <c:v>1462.2594265042437</c:v>
                </c:pt>
                <c:pt idx="59">
                  <c:v>1462.2594265042437</c:v>
                </c:pt>
                <c:pt idx="60">
                  <c:v>1462.2594265042437</c:v>
                </c:pt>
                <c:pt idx="61">
                  <c:v>1462.2594265042437</c:v>
                </c:pt>
                <c:pt idx="62">
                  <c:v>1462.2594265042437</c:v>
                </c:pt>
                <c:pt idx="63">
                  <c:v>1462.2594265042437</c:v>
                </c:pt>
                <c:pt idx="64">
                  <c:v>1462.2594265042437</c:v>
                </c:pt>
                <c:pt idx="65">
                  <c:v>1462.2594265042437</c:v>
                </c:pt>
                <c:pt idx="66">
                  <c:v>1462.2594265042437</c:v>
                </c:pt>
                <c:pt idx="67">
                  <c:v>1462.2594265042437</c:v>
                </c:pt>
                <c:pt idx="68">
                  <c:v>1462.2594265042437</c:v>
                </c:pt>
                <c:pt idx="69">
                  <c:v>1462.2594265042437</c:v>
                </c:pt>
                <c:pt idx="70">
                  <c:v>1462.2594265042437</c:v>
                </c:pt>
                <c:pt idx="71">
                  <c:v>1462.2594265042437</c:v>
                </c:pt>
                <c:pt idx="72">
                  <c:v>1462.2594265042437</c:v>
                </c:pt>
                <c:pt idx="73">
                  <c:v>1462.2594265042437</c:v>
                </c:pt>
                <c:pt idx="74">
                  <c:v>1462.2594265042437</c:v>
                </c:pt>
                <c:pt idx="75">
                  <c:v>1462.2594265042437</c:v>
                </c:pt>
                <c:pt idx="76">
                  <c:v>1462.2594265042437</c:v>
                </c:pt>
                <c:pt idx="77">
                  <c:v>1462.2594265042437</c:v>
                </c:pt>
                <c:pt idx="78">
                  <c:v>1462.2594265042437</c:v>
                </c:pt>
                <c:pt idx="79">
                  <c:v>1462.2594265042437</c:v>
                </c:pt>
                <c:pt idx="80">
                  <c:v>1462.2594265042437</c:v>
                </c:pt>
                <c:pt idx="81">
                  <c:v>1462.2594265042437</c:v>
                </c:pt>
                <c:pt idx="82">
                  <c:v>1462.2594265042437</c:v>
                </c:pt>
                <c:pt idx="83">
                  <c:v>1462.2594265042437</c:v>
                </c:pt>
                <c:pt idx="84">
                  <c:v>1462.2594265042437</c:v>
                </c:pt>
                <c:pt idx="85">
                  <c:v>1462.2594265042437</c:v>
                </c:pt>
                <c:pt idx="86">
                  <c:v>1462.2594265042437</c:v>
                </c:pt>
                <c:pt idx="87">
                  <c:v>1462.2594265042437</c:v>
                </c:pt>
                <c:pt idx="88">
                  <c:v>1462.2594265042437</c:v>
                </c:pt>
                <c:pt idx="89">
                  <c:v>1462.2594265042437</c:v>
                </c:pt>
                <c:pt idx="90">
                  <c:v>1462.2594265042437</c:v>
                </c:pt>
                <c:pt idx="91">
                  <c:v>1462.2594265042437</c:v>
                </c:pt>
                <c:pt idx="92">
                  <c:v>1462.2594265042437</c:v>
                </c:pt>
                <c:pt idx="93">
                  <c:v>1462.2594265042437</c:v>
                </c:pt>
                <c:pt idx="94">
                  <c:v>1462.2594265042437</c:v>
                </c:pt>
                <c:pt idx="95">
                  <c:v>1462.2594265042437</c:v>
                </c:pt>
                <c:pt idx="96">
                  <c:v>1462.2594265042437</c:v>
                </c:pt>
                <c:pt idx="97">
                  <c:v>1462.2594265042437</c:v>
                </c:pt>
                <c:pt idx="98">
                  <c:v>1462.2594265042437</c:v>
                </c:pt>
                <c:pt idx="99">
                  <c:v>1462.2594265042437</c:v>
                </c:pt>
                <c:pt idx="100">
                  <c:v>1462.2594265042437</c:v>
                </c:pt>
                <c:pt idx="101">
                  <c:v>1462.2594265042437</c:v>
                </c:pt>
                <c:pt idx="102">
                  <c:v>1462.2594265042437</c:v>
                </c:pt>
                <c:pt idx="103">
                  <c:v>1462.2594265042437</c:v>
                </c:pt>
                <c:pt idx="104">
                  <c:v>1462.2594265042437</c:v>
                </c:pt>
                <c:pt idx="105">
                  <c:v>1462.2594265042437</c:v>
                </c:pt>
                <c:pt idx="106">
                  <c:v>1462.2594265042437</c:v>
                </c:pt>
                <c:pt idx="107">
                  <c:v>1462.2594265042437</c:v>
                </c:pt>
                <c:pt idx="108">
                  <c:v>1462.2594265042437</c:v>
                </c:pt>
                <c:pt idx="109">
                  <c:v>1462.2594265042437</c:v>
                </c:pt>
                <c:pt idx="110">
                  <c:v>1462.2594265042437</c:v>
                </c:pt>
                <c:pt idx="111">
                  <c:v>1462.2594265042437</c:v>
                </c:pt>
                <c:pt idx="112">
                  <c:v>1462.2594265042437</c:v>
                </c:pt>
                <c:pt idx="113">
                  <c:v>1462.2594265042437</c:v>
                </c:pt>
                <c:pt idx="114">
                  <c:v>1462.2594265042437</c:v>
                </c:pt>
                <c:pt idx="115">
                  <c:v>1462.2594265042437</c:v>
                </c:pt>
                <c:pt idx="116">
                  <c:v>1462.2594265042437</c:v>
                </c:pt>
                <c:pt idx="117">
                  <c:v>1462.2594265042437</c:v>
                </c:pt>
                <c:pt idx="118">
                  <c:v>1462.2594265042437</c:v>
                </c:pt>
                <c:pt idx="119">
                  <c:v>1462.2594265042437</c:v>
                </c:pt>
                <c:pt idx="120">
                  <c:v>1462.2594265042437</c:v>
                </c:pt>
                <c:pt idx="121">
                  <c:v>1462.2594265042437</c:v>
                </c:pt>
                <c:pt idx="122">
                  <c:v>1462.2594265042437</c:v>
                </c:pt>
                <c:pt idx="123">
                  <c:v>1462.2594265042437</c:v>
                </c:pt>
                <c:pt idx="124">
                  <c:v>1462.2594265042437</c:v>
                </c:pt>
                <c:pt idx="125">
                  <c:v>1462.2594265042437</c:v>
                </c:pt>
                <c:pt idx="126">
                  <c:v>1462.2594265042437</c:v>
                </c:pt>
                <c:pt idx="127">
                  <c:v>1462.2594265042437</c:v>
                </c:pt>
                <c:pt idx="128">
                  <c:v>1462.2594265042437</c:v>
                </c:pt>
                <c:pt idx="129">
                  <c:v>1462.2594265042437</c:v>
                </c:pt>
                <c:pt idx="130">
                  <c:v>1462.2594265042437</c:v>
                </c:pt>
                <c:pt idx="131">
                  <c:v>1462.2594265042437</c:v>
                </c:pt>
                <c:pt idx="132">
                  <c:v>1462.2594265042437</c:v>
                </c:pt>
                <c:pt idx="133">
                  <c:v>1462.2594265042437</c:v>
                </c:pt>
                <c:pt idx="134">
                  <c:v>1462.2594265042437</c:v>
                </c:pt>
                <c:pt idx="135">
                  <c:v>1462.2594265042437</c:v>
                </c:pt>
                <c:pt idx="136">
                  <c:v>1462.2594265042437</c:v>
                </c:pt>
                <c:pt idx="137">
                  <c:v>1462.2594265042437</c:v>
                </c:pt>
                <c:pt idx="138">
                  <c:v>1462.2594265042437</c:v>
                </c:pt>
                <c:pt idx="139">
                  <c:v>1462.2594265042437</c:v>
                </c:pt>
                <c:pt idx="140">
                  <c:v>1462.2594265042437</c:v>
                </c:pt>
                <c:pt idx="141">
                  <c:v>1462.2594265042437</c:v>
                </c:pt>
                <c:pt idx="142">
                  <c:v>1462.2594265042437</c:v>
                </c:pt>
                <c:pt idx="143">
                  <c:v>1462.2594265042437</c:v>
                </c:pt>
                <c:pt idx="144">
                  <c:v>1462.2594265042437</c:v>
                </c:pt>
                <c:pt idx="145">
                  <c:v>1462.2594265042437</c:v>
                </c:pt>
                <c:pt idx="146">
                  <c:v>1462.2594265042437</c:v>
                </c:pt>
                <c:pt idx="147">
                  <c:v>1462.2594265042437</c:v>
                </c:pt>
                <c:pt idx="148">
                  <c:v>1462.2594265042437</c:v>
                </c:pt>
                <c:pt idx="149">
                  <c:v>1462.2594265042437</c:v>
                </c:pt>
                <c:pt idx="150">
                  <c:v>1462.2594265042437</c:v>
                </c:pt>
                <c:pt idx="151">
                  <c:v>1462.2594265042437</c:v>
                </c:pt>
                <c:pt idx="152">
                  <c:v>1462.2594265042437</c:v>
                </c:pt>
                <c:pt idx="153">
                  <c:v>1462.2594265042437</c:v>
                </c:pt>
                <c:pt idx="154">
                  <c:v>1462.2594265042437</c:v>
                </c:pt>
                <c:pt idx="155">
                  <c:v>1462.2594265042437</c:v>
                </c:pt>
                <c:pt idx="156">
                  <c:v>1462.2594265042437</c:v>
                </c:pt>
                <c:pt idx="157">
                  <c:v>1462.2594265042437</c:v>
                </c:pt>
                <c:pt idx="158">
                  <c:v>1462.2594265042437</c:v>
                </c:pt>
                <c:pt idx="159">
                  <c:v>1462.2594265042437</c:v>
                </c:pt>
                <c:pt idx="160">
                  <c:v>1462.2594265042437</c:v>
                </c:pt>
                <c:pt idx="161">
                  <c:v>1462.2594265042437</c:v>
                </c:pt>
                <c:pt idx="162">
                  <c:v>1462.2594265042437</c:v>
                </c:pt>
                <c:pt idx="163">
                  <c:v>1462.2594265042437</c:v>
                </c:pt>
                <c:pt idx="164">
                  <c:v>1462.2594265042437</c:v>
                </c:pt>
                <c:pt idx="165">
                  <c:v>1462.2594265042437</c:v>
                </c:pt>
                <c:pt idx="166">
                  <c:v>1462.2594265042437</c:v>
                </c:pt>
                <c:pt idx="167">
                  <c:v>1462.2594265042437</c:v>
                </c:pt>
                <c:pt idx="168">
                  <c:v>1462.2594265042437</c:v>
                </c:pt>
                <c:pt idx="169">
                  <c:v>1462.2594265042437</c:v>
                </c:pt>
                <c:pt idx="170">
                  <c:v>1462.2594265042437</c:v>
                </c:pt>
                <c:pt idx="171">
                  <c:v>1462.2594265042437</c:v>
                </c:pt>
                <c:pt idx="172">
                  <c:v>1462.2594265042437</c:v>
                </c:pt>
                <c:pt idx="173">
                  <c:v>1462.2594265042437</c:v>
                </c:pt>
                <c:pt idx="174">
                  <c:v>1462.2594265042437</c:v>
                </c:pt>
                <c:pt idx="175">
                  <c:v>1462.2594265042437</c:v>
                </c:pt>
                <c:pt idx="176">
                  <c:v>1462.2594265042437</c:v>
                </c:pt>
                <c:pt idx="177">
                  <c:v>1462.2594265042437</c:v>
                </c:pt>
                <c:pt idx="178">
                  <c:v>1462.2594265042437</c:v>
                </c:pt>
                <c:pt idx="179">
                  <c:v>1462.2594265042437</c:v>
                </c:pt>
                <c:pt idx="180">
                  <c:v>1462.2594265042437</c:v>
                </c:pt>
                <c:pt idx="181">
                  <c:v>1462.2594265042437</c:v>
                </c:pt>
                <c:pt idx="182">
                  <c:v>1462.2594265042437</c:v>
                </c:pt>
                <c:pt idx="183">
                  <c:v>1462.2594265042437</c:v>
                </c:pt>
                <c:pt idx="184">
                  <c:v>1462.2594265042437</c:v>
                </c:pt>
                <c:pt idx="185">
                  <c:v>1462.2594265042437</c:v>
                </c:pt>
                <c:pt idx="186">
                  <c:v>1462.2594265042437</c:v>
                </c:pt>
                <c:pt idx="187">
                  <c:v>1462.2594265042437</c:v>
                </c:pt>
                <c:pt idx="188">
                  <c:v>1462.2594265042437</c:v>
                </c:pt>
                <c:pt idx="189">
                  <c:v>1462.2594265042437</c:v>
                </c:pt>
                <c:pt idx="190">
                  <c:v>1462.2594265042437</c:v>
                </c:pt>
                <c:pt idx="191">
                  <c:v>1462.2594265042437</c:v>
                </c:pt>
                <c:pt idx="192">
                  <c:v>1462.2594265042437</c:v>
                </c:pt>
                <c:pt idx="193">
                  <c:v>1462.2594265042437</c:v>
                </c:pt>
                <c:pt idx="194">
                  <c:v>1462.2594265042437</c:v>
                </c:pt>
                <c:pt idx="195">
                  <c:v>1462.2594265042437</c:v>
                </c:pt>
                <c:pt idx="196">
                  <c:v>1462.2594265042437</c:v>
                </c:pt>
                <c:pt idx="197">
                  <c:v>1462.2594265042437</c:v>
                </c:pt>
                <c:pt idx="198">
                  <c:v>1462.2594265042437</c:v>
                </c:pt>
                <c:pt idx="199">
                  <c:v>1462.2594265042437</c:v>
                </c:pt>
                <c:pt idx="200">
                  <c:v>1462.2594265042437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D7-8243-95DD-164207446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8305951"/>
        <c:axId val="1"/>
      </c:areaChart>
      <c:catAx>
        <c:axId val="212830595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128305951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308224140556883"/>
          <c:y val="0.89207770576505696"/>
          <c:w val="0.76375973191663704"/>
          <c:h val="7.3866306846788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0.7" l="0.4" r="0.4" t="0.7" header="0.5" footer="0.5"/>
    <c:pageSetup paperSize="0" orientation="landscape" horizontalDpi="-4" verticalDpi="-4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 sz="1000" b="1" i="0" u="none" strike="noStrike" baseline="0">
                <a:solidFill>
                  <a:srgbClr val="0000D4"/>
                </a:solidFill>
                <a:latin typeface="Helv" charset="0"/>
              </a:rPr>
              <a:t>Logistical Model Residual Forest Biodiversity</a:t>
            </a:r>
            <a:endParaRPr lang="en-US" sz="1200" b="1" i="0" u="none" strike="noStrike" baseline="0">
              <a:solidFill>
                <a:srgbClr val="0000D4"/>
              </a:solidFill>
              <a:latin typeface="Helv" charset="0"/>
            </a:endParaRPr>
          </a:p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Helv" charset="0"/>
              </a:rPr>
              <a:t>Maximum Sustainable Yield Baseline Case</a:t>
            </a:r>
          </a:p>
        </c:rich>
      </c:tx>
      <c:layout>
        <c:manualLayout>
          <c:xMode val="edge"/>
          <c:yMode val="edge"/>
          <c:x val="0.18407159006623985"/>
          <c:y val="3.9549256822055415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813549810221363"/>
          <c:y val="0.28814458541783228"/>
          <c:w val="0.84617984687166981"/>
          <c:h val="0.4802409756963871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'A.ForestLogistGrowthModel.xls'!$L$438:$L$638</c:f>
              <c:numCache>
                <c:formatCode>0.0000</c:formatCode>
                <c:ptCount val="201"/>
                <c:pt idx="0">
                  <c:v>0</c:v>
                </c:pt>
                <c:pt idx="1">
                  <c:v>1.6584475610736948E-4</c:v>
                </c:pt>
                <c:pt idx="2">
                  <c:v>6.6682995893774244E-4</c:v>
                </c:pt>
                <c:pt idx="3">
                  <c:v>1.5077675268495572E-3</c:v>
                </c:pt>
                <c:pt idx="4">
                  <c:v>2.6929510982823812E-3</c:v>
                </c:pt>
                <c:pt idx="5">
                  <c:v>4.2261151929603447E-3</c:v>
                </c:pt>
                <c:pt idx="6">
                  <c:v>6.1103939390703133E-3</c:v>
                </c:pt>
                <c:pt idx="7">
                  <c:v>8.3482795124711906E-3</c:v>
                </c:pt>
                <c:pt idx="8">
                  <c:v>1.0941580441064525E-2</c:v>
                </c:pt>
                <c:pt idx="9">
                  <c:v>1.3891379933623771E-2</c:v>
                </c:pt>
                <c:pt idx="10">
                  <c:v>1.7197994397850414E-2</c:v>
                </c:pt>
                <c:pt idx="11">
                  <c:v>2.0860932317100178E-2</c:v>
                </c:pt>
                <c:pt idx="12">
                  <c:v>2.336440283148622E-2</c:v>
                </c:pt>
                <c:pt idx="13">
                  <c:v>1.9343626440454509E-2</c:v>
                </c:pt>
                <c:pt idx="14">
                  <c:v>1.602986498845449E-2</c:v>
                </c:pt>
                <c:pt idx="15">
                  <c:v>1.3413689144263663E-2</c:v>
                </c:pt>
                <c:pt idx="16">
                  <c:v>1.1483455874130355E-2</c:v>
                </c:pt>
                <c:pt idx="17">
                  <c:v>1.2934188756607234E-2</c:v>
                </c:pt>
                <c:pt idx="18">
                  <c:v>9.5242132420148007E-3</c:v>
                </c:pt>
                <c:pt idx="19">
                  <c:v>6.6901241494962127E-3</c:v>
                </c:pt>
                <c:pt idx="20">
                  <c:v>4.3697073033485134E-3</c:v>
                </c:pt>
                <c:pt idx="21">
                  <c:v>2.9696525024117681E-3</c:v>
                </c:pt>
                <c:pt idx="22">
                  <c:v>1.8910862039301923E-3</c:v>
                </c:pt>
                <c:pt idx="23">
                  <c:v>1.4568749869429132E-3</c:v>
                </c:pt>
                <c:pt idx="24">
                  <c:v>1.4568749869429132E-3</c:v>
                </c:pt>
                <c:pt idx="25">
                  <c:v>1.4568749869429132E-3</c:v>
                </c:pt>
                <c:pt idx="26">
                  <c:v>1.4568749869429132E-3</c:v>
                </c:pt>
                <c:pt idx="27">
                  <c:v>1.4568749869429132E-3</c:v>
                </c:pt>
                <c:pt idx="28">
                  <c:v>1.4568749869429132E-3</c:v>
                </c:pt>
                <c:pt idx="29">
                  <c:v>1.4568749869429132E-3</c:v>
                </c:pt>
                <c:pt idx="30">
                  <c:v>1.4568749869429132E-3</c:v>
                </c:pt>
                <c:pt idx="31">
                  <c:v>1.4568749869429132E-3</c:v>
                </c:pt>
                <c:pt idx="32">
                  <c:v>1.4568749869429132E-3</c:v>
                </c:pt>
                <c:pt idx="33">
                  <c:v>1.4568749869429132E-3</c:v>
                </c:pt>
                <c:pt idx="34">
                  <c:v>1.4568749869429132E-3</c:v>
                </c:pt>
                <c:pt idx="35">
                  <c:v>1.4568749869429132E-3</c:v>
                </c:pt>
                <c:pt idx="36">
                  <c:v>1.4568749869429132E-3</c:v>
                </c:pt>
                <c:pt idx="37">
                  <c:v>1.4568749869429132E-3</c:v>
                </c:pt>
                <c:pt idx="38">
                  <c:v>1.4568749869429132E-3</c:v>
                </c:pt>
                <c:pt idx="39">
                  <c:v>1.4568749869429132E-3</c:v>
                </c:pt>
                <c:pt idx="40">
                  <c:v>1.4568749869429132E-3</c:v>
                </c:pt>
                <c:pt idx="41">
                  <c:v>1.4568749869429132E-3</c:v>
                </c:pt>
                <c:pt idx="42">
                  <c:v>1.4568749869429132E-3</c:v>
                </c:pt>
                <c:pt idx="43">
                  <c:v>1.4568749869429132E-3</c:v>
                </c:pt>
                <c:pt idx="44">
                  <c:v>1.4568749869429132E-3</c:v>
                </c:pt>
                <c:pt idx="45">
                  <c:v>1.4568749869429132E-3</c:v>
                </c:pt>
                <c:pt idx="46">
                  <c:v>1.4568749869429132E-3</c:v>
                </c:pt>
                <c:pt idx="47">
                  <c:v>1.4568749869429132E-3</c:v>
                </c:pt>
                <c:pt idx="48">
                  <c:v>1.4568749869429132E-3</c:v>
                </c:pt>
                <c:pt idx="49">
                  <c:v>1.4568749869429132E-3</c:v>
                </c:pt>
                <c:pt idx="50">
                  <c:v>1.4568749869429132E-3</c:v>
                </c:pt>
                <c:pt idx="51">
                  <c:v>1.4568749869429132E-3</c:v>
                </c:pt>
                <c:pt idx="52">
                  <c:v>1.4568749869429132E-3</c:v>
                </c:pt>
                <c:pt idx="53">
                  <c:v>1.4568749869429132E-3</c:v>
                </c:pt>
                <c:pt idx="54">
                  <c:v>1.4568749869429132E-3</c:v>
                </c:pt>
                <c:pt idx="55">
                  <c:v>1.4568749869429132E-3</c:v>
                </c:pt>
                <c:pt idx="56">
                  <c:v>1.4568749869429132E-3</c:v>
                </c:pt>
                <c:pt idx="57">
                  <c:v>1.4568749869429132E-3</c:v>
                </c:pt>
                <c:pt idx="58">
                  <c:v>1.4568749869429132E-3</c:v>
                </c:pt>
                <c:pt idx="59">
                  <c:v>1.4568749869429132E-3</c:v>
                </c:pt>
                <c:pt idx="60">
                  <c:v>1.4568749869429132E-3</c:v>
                </c:pt>
                <c:pt idx="61">
                  <c:v>1.4568749869429132E-3</c:v>
                </c:pt>
                <c:pt idx="62">
                  <c:v>1.4568749869429132E-3</c:v>
                </c:pt>
                <c:pt idx="63">
                  <c:v>1.4568749869429132E-3</c:v>
                </c:pt>
                <c:pt idx="64">
                  <c:v>1.4568749869429132E-3</c:v>
                </c:pt>
                <c:pt idx="65">
                  <c:v>1.4568749869429132E-3</c:v>
                </c:pt>
                <c:pt idx="66">
                  <c:v>1.4568749869429132E-3</c:v>
                </c:pt>
                <c:pt idx="67">
                  <c:v>1.4568749869429132E-3</c:v>
                </c:pt>
                <c:pt idx="68">
                  <c:v>1.4568749869429132E-3</c:v>
                </c:pt>
                <c:pt idx="69">
                  <c:v>1.4568749869429132E-3</c:v>
                </c:pt>
                <c:pt idx="70">
                  <c:v>1.4568749869429132E-3</c:v>
                </c:pt>
                <c:pt idx="71">
                  <c:v>1.4568749869429132E-3</c:v>
                </c:pt>
                <c:pt idx="72">
                  <c:v>1.4568749869429132E-3</c:v>
                </c:pt>
                <c:pt idx="73">
                  <c:v>1.4568749869429132E-3</c:v>
                </c:pt>
                <c:pt idx="74">
                  <c:v>1.4568749869429132E-3</c:v>
                </c:pt>
                <c:pt idx="75">
                  <c:v>1.4568749869429132E-3</c:v>
                </c:pt>
                <c:pt idx="76">
                  <c:v>1.4568749869429132E-3</c:v>
                </c:pt>
                <c:pt idx="77">
                  <c:v>1.4568749869429132E-3</c:v>
                </c:pt>
                <c:pt idx="78">
                  <c:v>1.4568749869429132E-3</c:v>
                </c:pt>
                <c:pt idx="79">
                  <c:v>1.4568749869429132E-3</c:v>
                </c:pt>
                <c:pt idx="80">
                  <c:v>1.4568749869429132E-3</c:v>
                </c:pt>
                <c:pt idx="81">
                  <c:v>1.4568749869429132E-3</c:v>
                </c:pt>
                <c:pt idx="82">
                  <c:v>1.4568749869429132E-3</c:v>
                </c:pt>
                <c:pt idx="83">
                  <c:v>1.4568749869429132E-3</c:v>
                </c:pt>
                <c:pt idx="84">
                  <c:v>1.4568749869429132E-3</c:v>
                </c:pt>
                <c:pt idx="85">
                  <c:v>1.4568749869429132E-3</c:v>
                </c:pt>
                <c:pt idx="86">
                  <c:v>1.4568749869429132E-3</c:v>
                </c:pt>
                <c:pt idx="87">
                  <c:v>1.4568749869429132E-3</c:v>
                </c:pt>
                <c:pt idx="88">
                  <c:v>1.4568749869429132E-3</c:v>
                </c:pt>
                <c:pt idx="89">
                  <c:v>1.4568749869429132E-3</c:v>
                </c:pt>
                <c:pt idx="90">
                  <c:v>1.4568749869429132E-3</c:v>
                </c:pt>
                <c:pt idx="91">
                  <c:v>1.4568749869429132E-3</c:v>
                </c:pt>
                <c:pt idx="92">
                  <c:v>1.4568749869429132E-3</c:v>
                </c:pt>
                <c:pt idx="93">
                  <c:v>1.4568749869429132E-3</c:v>
                </c:pt>
                <c:pt idx="94">
                  <c:v>1.4568749869429132E-3</c:v>
                </c:pt>
                <c:pt idx="95">
                  <c:v>1.4568749869429132E-3</c:v>
                </c:pt>
                <c:pt idx="96">
                  <c:v>1.4568749869429132E-3</c:v>
                </c:pt>
                <c:pt idx="97">
                  <c:v>1.4568749869429132E-3</c:v>
                </c:pt>
                <c:pt idx="98">
                  <c:v>1.4568749869429132E-3</c:v>
                </c:pt>
                <c:pt idx="99">
                  <c:v>1.4568749869429132E-3</c:v>
                </c:pt>
                <c:pt idx="100">
                  <c:v>1.4568749869429132E-3</c:v>
                </c:pt>
                <c:pt idx="101">
                  <c:v>1.4568749869429132E-3</c:v>
                </c:pt>
                <c:pt idx="102">
                  <c:v>1.4568749869429132E-3</c:v>
                </c:pt>
                <c:pt idx="103">
                  <c:v>1.4568749869429132E-3</c:v>
                </c:pt>
                <c:pt idx="104">
                  <c:v>1.4568749869429132E-3</c:v>
                </c:pt>
                <c:pt idx="105">
                  <c:v>1.4568749869429132E-3</c:v>
                </c:pt>
                <c:pt idx="106">
                  <c:v>1.4568749869429132E-3</c:v>
                </c:pt>
                <c:pt idx="107">
                  <c:v>1.4568749869429132E-3</c:v>
                </c:pt>
                <c:pt idx="108">
                  <c:v>1.4568749869429132E-3</c:v>
                </c:pt>
                <c:pt idx="109">
                  <c:v>1.4568749869429132E-3</c:v>
                </c:pt>
                <c:pt idx="110">
                  <c:v>1.4568749869429132E-3</c:v>
                </c:pt>
                <c:pt idx="111">
                  <c:v>1.4568749869429132E-3</c:v>
                </c:pt>
                <c:pt idx="112">
                  <c:v>1.4568749869429132E-3</c:v>
                </c:pt>
                <c:pt idx="113">
                  <c:v>1.4568749869429132E-3</c:v>
                </c:pt>
                <c:pt idx="114">
                  <c:v>1.4568749869429132E-3</c:v>
                </c:pt>
                <c:pt idx="115">
                  <c:v>1.4568749869429132E-3</c:v>
                </c:pt>
                <c:pt idx="116">
                  <c:v>1.4568749869429132E-3</c:v>
                </c:pt>
                <c:pt idx="117">
                  <c:v>1.4568749869429132E-3</c:v>
                </c:pt>
                <c:pt idx="118">
                  <c:v>1.4568749869429132E-3</c:v>
                </c:pt>
                <c:pt idx="119">
                  <c:v>1.4568749869429132E-3</c:v>
                </c:pt>
                <c:pt idx="120">
                  <c:v>1.4568749869429132E-3</c:v>
                </c:pt>
                <c:pt idx="121">
                  <c:v>1.4568749869429132E-3</c:v>
                </c:pt>
                <c:pt idx="122">
                  <c:v>1.4568749869429132E-3</c:v>
                </c:pt>
                <c:pt idx="123">
                  <c:v>1.4568749869429132E-3</c:v>
                </c:pt>
                <c:pt idx="124">
                  <c:v>1.4568749869429132E-3</c:v>
                </c:pt>
                <c:pt idx="125">
                  <c:v>1.4568749869429132E-3</c:v>
                </c:pt>
                <c:pt idx="126">
                  <c:v>1.4568749869429132E-3</c:v>
                </c:pt>
                <c:pt idx="127">
                  <c:v>1.4568749869429132E-3</c:v>
                </c:pt>
                <c:pt idx="128">
                  <c:v>1.4568749869429132E-3</c:v>
                </c:pt>
                <c:pt idx="129">
                  <c:v>1.4568749869429132E-3</c:v>
                </c:pt>
                <c:pt idx="130">
                  <c:v>1.4568749869429132E-3</c:v>
                </c:pt>
                <c:pt idx="131">
                  <c:v>1.4568749869429132E-3</c:v>
                </c:pt>
                <c:pt idx="132">
                  <c:v>1.4568749869429132E-3</c:v>
                </c:pt>
                <c:pt idx="133">
                  <c:v>1.4568749869429132E-3</c:v>
                </c:pt>
                <c:pt idx="134">
                  <c:v>1.4568749869429132E-3</c:v>
                </c:pt>
                <c:pt idx="135">
                  <c:v>1.4568749869429132E-3</c:v>
                </c:pt>
                <c:pt idx="136">
                  <c:v>1.4568749869429132E-3</c:v>
                </c:pt>
                <c:pt idx="137">
                  <c:v>1.4568749869429132E-3</c:v>
                </c:pt>
                <c:pt idx="138">
                  <c:v>1.4568749869429132E-3</c:v>
                </c:pt>
                <c:pt idx="139">
                  <c:v>1.4568749869429132E-3</c:v>
                </c:pt>
                <c:pt idx="140">
                  <c:v>1.4568749869429132E-3</c:v>
                </c:pt>
                <c:pt idx="141">
                  <c:v>1.4568749869429132E-3</c:v>
                </c:pt>
                <c:pt idx="142">
                  <c:v>1.4568749869429132E-3</c:v>
                </c:pt>
                <c:pt idx="143">
                  <c:v>1.4568749869429132E-3</c:v>
                </c:pt>
                <c:pt idx="144">
                  <c:v>1.4568749869429132E-3</c:v>
                </c:pt>
                <c:pt idx="145">
                  <c:v>1.4568749869429132E-3</c:v>
                </c:pt>
                <c:pt idx="146">
                  <c:v>1.4568749869429132E-3</c:v>
                </c:pt>
                <c:pt idx="147">
                  <c:v>1.4568749869429132E-3</c:v>
                </c:pt>
                <c:pt idx="148">
                  <c:v>1.4568749869429132E-3</c:v>
                </c:pt>
                <c:pt idx="149">
                  <c:v>1.4568749869429132E-3</c:v>
                </c:pt>
                <c:pt idx="150">
                  <c:v>1.4568749869429132E-3</c:v>
                </c:pt>
                <c:pt idx="151">
                  <c:v>1.4568749869429132E-3</c:v>
                </c:pt>
                <c:pt idx="152">
                  <c:v>1.4568749869429132E-3</c:v>
                </c:pt>
                <c:pt idx="153">
                  <c:v>1.4568749869429132E-3</c:v>
                </c:pt>
                <c:pt idx="154">
                  <c:v>1.4568749869429132E-3</c:v>
                </c:pt>
                <c:pt idx="155">
                  <c:v>1.4568749869429132E-3</c:v>
                </c:pt>
                <c:pt idx="156">
                  <c:v>1.4568749869429132E-3</c:v>
                </c:pt>
                <c:pt idx="157">
                  <c:v>1.4568749869429132E-3</c:v>
                </c:pt>
                <c:pt idx="158">
                  <c:v>1.4568749869429132E-3</c:v>
                </c:pt>
                <c:pt idx="159">
                  <c:v>1.4568749869429132E-3</c:v>
                </c:pt>
                <c:pt idx="160">
                  <c:v>1.4568749869429132E-3</c:v>
                </c:pt>
                <c:pt idx="161">
                  <c:v>1.4568749869429132E-3</c:v>
                </c:pt>
                <c:pt idx="162">
                  <c:v>1.4568749869429132E-3</c:v>
                </c:pt>
                <c:pt idx="163">
                  <c:v>1.4568749869429132E-3</c:v>
                </c:pt>
                <c:pt idx="164">
                  <c:v>1.4568749869429132E-3</c:v>
                </c:pt>
                <c:pt idx="165">
                  <c:v>1.4568749869429132E-3</c:v>
                </c:pt>
                <c:pt idx="166">
                  <c:v>1.4568749869429132E-3</c:v>
                </c:pt>
                <c:pt idx="167">
                  <c:v>1.4568749869429132E-3</c:v>
                </c:pt>
                <c:pt idx="168">
                  <c:v>1.4568749869429132E-3</c:v>
                </c:pt>
                <c:pt idx="169">
                  <c:v>1.4568749869429132E-3</c:v>
                </c:pt>
                <c:pt idx="170">
                  <c:v>1.4568749869429132E-3</c:v>
                </c:pt>
                <c:pt idx="171">
                  <c:v>1.4568749869429132E-3</c:v>
                </c:pt>
                <c:pt idx="172">
                  <c:v>1.4568749869429132E-3</c:v>
                </c:pt>
                <c:pt idx="173">
                  <c:v>1.4568749869429132E-3</c:v>
                </c:pt>
                <c:pt idx="174">
                  <c:v>1.4568749869429132E-3</c:v>
                </c:pt>
                <c:pt idx="175">
                  <c:v>1.4568749869429132E-3</c:v>
                </c:pt>
                <c:pt idx="176">
                  <c:v>1.4568749869429132E-3</c:v>
                </c:pt>
                <c:pt idx="177">
                  <c:v>1.4568749869429132E-3</c:v>
                </c:pt>
                <c:pt idx="178">
                  <c:v>1.4568749869429132E-3</c:v>
                </c:pt>
                <c:pt idx="179">
                  <c:v>1.4568749869429132E-3</c:v>
                </c:pt>
                <c:pt idx="180">
                  <c:v>1.4568749869429132E-3</c:v>
                </c:pt>
                <c:pt idx="181">
                  <c:v>1.4568749869429132E-3</c:v>
                </c:pt>
                <c:pt idx="182">
                  <c:v>1.4568749869429132E-3</c:v>
                </c:pt>
                <c:pt idx="183">
                  <c:v>1.4568749869429132E-3</c:v>
                </c:pt>
                <c:pt idx="184">
                  <c:v>1.4568749869429132E-3</c:v>
                </c:pt>
                <c:pt idx="185">
                  <c:v>1.4568749869429132E-3</c:v>
                </c:pt>
                <c:pt idx="186">
                  <c:v>1.4568749869429132E-3</c:v>
                </c:pt>
                <c:pt idx="187">
                  <c:v>1.4568749869429132E-3</c:v>
                </c:pt>
                <c:pt idx="188">
                  <c:v>1.4568749869429132E-3</c:v>
                </c:pt>
                <c:pt idx="189">
                  <c:v>1.4568749869429132E-3</c:v>
                </c:pt>
                <c:pt idx="190">
                  <c:v>1.4568749869429132E-3</c:v>
                </c:pt>
                <c:pt idx="191">
                  <c:v>1.4568749869429132E-3</c:v>
                </c:pt>
                <c:pt idx="192">
                  <c:v>1.4568749869429132E-3</c:v>
                </c:pt>
                <c:pt idx="193">
                  <c:v>1.4568749869429132E-3</c:v>
                </c:pt>
                <c:pt idx="194">
                  <c:v>1.4568749869429132E-3</c:v>
                </c:pt>
                <c:pt idx="195">
                  <c:v>1.4568749869429132E-3</c:v>
                </c:pt>
                <c:pt idx="196">
                  <c:v>1.4568749869429132E-3</c:v>
                </c:pt>
                <c:pt idx="197">
                  <c:v>1.4568749869429132E-3</c:v>
                </c:pt>
                <c:pt idx="198">
                  <c:v>1.4568749869429132E-3</c:v>
                </c:pt>
                <c:pt idx="199">
                  <c:v>1.4568749869429132E-3</c:v>
                </c:pt>
                <c:pt idx="200">
                  <c:v>1.4568749869429132E-3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B82-A541-8215-739F99797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744287"/>
        <c:axId val="1"/>
      </c:lineChart>
      <c:catAx>
        <c:axId val="212874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128744287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0.5" l="0.4" r="0.4" t="0.5" header="0.5" footer="0.5"/>
    <c:pageSetup paperSize="0" orientation="landscape" horizontalDpi="-4" vertic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 Renewable Resource Biodiversity Growth Profile</a:t>
            </a:r>
          </a:p>
        </c:rich>
      </c:tx>
      <c:layout>
        <c:manualLayout>
          <c:xMode val="edge"/>
          <c:yMode val="edge"/>
          <c:x val="0.15877437325905291"/>
          <c:y val="7.4074169759333869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3565459610027856E-2"/>
          <c:y val="0.24338655778066842"/>
          <c:w val="0.83565459610027859"/>
          <c:h val="0.58201133382333758"/>
        </c:manualLayout>
      </c:layout>
      <c:areaChart>
        <c:grouping val="stacked"/>
        <c:varyColors val="0"/>
        <c:ser>
          <c:idx val="0"/>
          <c:order val="0"/>
          <c:tx>
            <c:v>S-1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'A.ForestLogistGrowthModel.xls'!$C$21:$C$182</c:f>
              <c:numCache>
                <c:formatCode>0</c:formatCode>
                <c:ptCount val="162"/>
                <c:pt idx="0">
                  <c:v>500</c:v>
                </c:pt>
                <c:pt idx="1">
                  <c:v>552.44020742833095</c:v>
                </c:pt>
                <c:pt idx="2">
                  <c:v>610.36353865273941</c:v>
                </c:pt>
                <c:pt idx="3">
                  <c:v>674.3395946717684</c:v>
                </c:pt>
                <c:pt idx="4">
                  <c:v>744.99632983397339</c:v>
                </c:pt>
                <c:pt idx="5">
                  <c:v>823.02584941293787</c:v>
                </c:pt>
                <c:pt idx="6">
                  <c:v>909.19074318746505</c:v>
                </c:pt>
                <c:pt idx="7">
                  <c:v>1004.330995570347</c:v>
                </c:pt>
                <c:pt idx="8">
                  <c:v>1109.3715137586948</c:v>
                </c:pt>
                <c:pt idx="9">
                  <c:v>1225.3303157259015</c:v>
                </c:pt>
                <c:pt idx="10">
                  <c:v>1353.32741944754</c:v>
                </c:pt>
                <c:pt idx="11">
                  <c:v>1494.5944733157198</c:v>
                </c:pt>
                <c:pt idx="12">
                  <c:v>1650.4851649633772</c:v>
                </c:pt>
                <c:pt idx="13">
                  <c:v>1822.4864413479395</c:v>
                </c:pt>
                <c:pt idx="14">
                  <c:v>2012.2305665220272</c:v>
                </c:pt>
                <c:pt idx="15">
                  <c:v>2221.5080345600363</c:v>
                </c:pt>
                <c:pt idx="16">
                  <c:v>2452.2813430406031</c:v>
                </c:pt>
                <c:pt idx="17">
                  <c:v>2706.6996166384702</c:v>
                </c:pt>
                <c:pt idx="18">
                  <c:v>2987.1140499854105</c:v>
                </c:pt>
                <c:pt idx="19">
                  <c:v>3296.094113141768</c:v>
                </c:pt>
                <c:pt idx="20">
                  <c:v>3636.4444307928625</c:v>
                </c:pt>
                <c:pt idx="21">
                  <c:v>4011.2222065606147</c:v>
                </c:pt>
                <c:pt idx="22">
                  <c:v>4423.7550154246137</c:v>
                </c:pt>
                <c:pt idx="23">
                  <c:v>4877.6587289427107</c:v>
                </c:pt>
                <c:pt idx="24">
                  <c:v>5376.8552684974484</c:v>
                </c:pt>
                <c:pt idx="25">
                  <c:v>5925.5897999722192</c:v>
                </c:pt>
                <c:pt idx="26">
                  <c:v>6528.4468880312061</c:v>
                </c:pt>
                <c:pt idx="27">
                  <c:v>7190.3650187751118</c:v>
                </c:pt>
                <c:pt idx="28">
                  <c:v>7916.648775670802</c:v>
                </c:pt>
                <c:pt idx="29">
                  <c:v>8712.9778157024703</c:v>
                </c:pt>
                <c:pt idx="30">
                  <c:v>9585.4116420481259</c:v>
                </c:pt>
                <c:pt idx="31">
                  <c:v>10540.389008971695</c:v>
                </c:pt>
                <c:pt idx="32">
                  <c:v>11584.720628515559</c:v>
                </c:pt>
                <c:pt idx="33">
                  <c:v>12725.573683678558</c:v>
                </c:pt>
                <c:pt idx="34">
                  <c:v>13970.446498476709</c:v>
                </c:pt>
                <c:pt idx="35">
                  <c:v>15327.131584203451</c:v>
                </c:pt>
                <c:pt idx="36">
                  <c:v>16803.665189515294</c:v>
                </c:pt>
                <c:pt idx="37">
                  <c:v>18408.261449671361</c:v>
                </c:pt>
                <c:pt idx="38">
                  <c:v>20149.229281120148</c:v>
                </c:pt>
                <c:pt idx="39">
                  <c:v>22034.870328686869</c:v>
                </c:pt>
                <c:pt idx="40">
                  <c:v>24073.35657306117</c:v>
                </c:pt>
                <c:pt idx="41">
                  <c:v>26272.58667554686</c:v>
                </c:pt>
                <c:pt idx="42">
                  <c:v>28640.020801926526</c:v>
                </c:pt>
                <c:pt idx="43">
                  <c:v>31182.49454808607</c:v>
                </c:pt>
                <c:pt idx="44">
                  <c:v>33906.013695550457</c:v>
                </c:pt>
                <c:pt idx="45">
                  <c:v>36815.532846926711</c:v>
                </c:pt>
                <c:pt idx="46">
                  <c:v>39914.722497866394</c:v>
                </c:pt>
                <c:pt idx="47">
                  <c:v>43205.730733267985</c:v>
                </c:pt>
                <c:pt idx="48">
                  <c:v>46688.947398199023</c:v>
                </c:pt>
                <c:pt idx="49">
                  <c:v>50362.780162137082</c:v>
                </c:pt>
                <c:pt idx="50">
                  <c:v>54223.453212517787</c:v>
                </c:pt>
                <c:pt idx="51">
                  <c:v>58264.840203644882</c:v>
                </c:pt>
                <c:pt idx="52">
                  <c:v>62478.343368405243</c:v>
                </c:pt>
                <c:pt idx="53">
                  <c:v>66852.830208515545</c:v>
                </c:pt>
                <c:pt idx="54">
                  <c:v>71374.637792693888</c:v>
                </c:pt>
                <c:pt idx="55">
                  <c:v>76027.652359569562</c:v>
                </c:pt>
                <c:pt idx="56">
                  <c:v>80793.468684900334</c:v>
                </c:pt>
                <c:pt idx="57">
                  <c:v>85651.629680052982</c:v>
                </c:pt>
                <c:pt idx="58">
                  <c:v>90579.942198392921</c:v>
                </c:pt>
                <c:pt idx="59">
                  <c:v>95554.860387990571</c:v>
                </c:pt>
                <c:pt idx="60">
                  <c:v>100551.92355117935</c:v>
                </c:pt>
                <c:pt idx="61">
                  <c:v>105546.23177318186</c:v>
                </c:pt>
                <c:pt idx="62">
                  <c:v>110512.9399386085</c:v>
                </c:pt>
                <c:pt idx="63">
                  <c:v>115427.74944481932</c:v>
                </c:pt>
                <c:pt idx="64">
                  <c:v>120267.37708600221</c:v>
                </c:pt>
                <c:pt idx="65">
                  <c:v>125009.9822034931</c:v>
                </c:pt>
                <c:pt idx="66">
                  <c:v>129635.53610227481</c:v>
                </c:pt>
                <c:pt idx="67">
                  <c:v>134126.12161662345</c:v>
                </c:pt>
                <c:pt idx="68">
                  <c:v>138466.15517973277</c:v>
                </c:pt>
                <c:pt idx="69">
                  <c:v>142642.52839145577</c:v>
                </c:pt>
                <c:pt idx="70">
                  <c:v>146644.67048600951</c:v>
                </c:pt>
                <c:pt idx="71">
                  <c:v>150464.53694583659</c:v>
                </c:pt>
                <c:pt idx="72">
                  <c:v>154096.53255428947</c:v>
                </c:pt>
                <c:pt idx="73">
                  <c:v>157537.37930349022</c:v>
                </c:pt>
                <c:pt idx="74">
                  <c:v>160785.94075525156</c:v>
                </c:pt>
                <c:pt idx="75">
                  <c:v>163843.01476160437</c:v>
                </c:pt>
                <c:pt idx="76">
                  <c:v>166711.10602058872</c:v>
                </c:pt>
                <c:pt idx="77">
                  <c:v>169394.18894282638</c:v>
                </c:pt>
                <c:pt idx="78">
                  <c:v>171897.46991697809</c:v>
                </c:pt>
                <c:pt idx="79">
                  <c:v>174227.15646068798</c:v>
                </c:pt>
                <c:pt idx="80">
                  <c:v>176390.23907813567</c:v>
                </c:pt>
                <c:pt idx="81">
                  <c:v>178394.2900348831</c:v>
                </c:pt>
                <c:pt idx="82">
                  <c:v>180247.28179077667</c:v>
                </c:pt>
                <c:pt idx="83">
                  <c:v>181957.42655576894</c:v>
                </c:pt>
                <c:pt idx="84">
                  <c:v>183533.03737760577</c:v>
                </c:pt>
                <c:pt idx="85">
                  <c:v>184982.41033843902</c:v>
                </c:pt>
                <c:pt idx="86">
                  <c:v>186313.72681776693</c:v>
                </c:pt>
                <c:pt idx="87">
                  <c:v>187534.97434956356</c:v>
                </c:pt>
                <c:pt idx="88">
                  <c:v>188653.88433434535</c:v>
                </c:pt>
                <c:pt idx="89">
                  <c:v>189677.88473264995</c:v>
                </c:pt>
                <c:pt idx="90">
                  <c:v>190614.06583612043</c:v>
                </c:pt>
                <c:pt idx="91">
                  <c:v>191469.15725971534</c:v>
                </c:pt>
                <c:pt idx="92">
                  <c:v>192249.51440053759</c:v>
                </c:pt>
                <c:pt idx="93">
                  <c:v>192961.11274623868</c:v>
                </c:pt>
                <c:pt idx="94">
                  <c:v>193609.54857355304</c:v>
                </c:pt>
                <c:pt idx="95">
                  <c:v>194200.04474338688</c:v>
                </c:pt>
                <c:pt idx="96">
                  <c:v>194737.46046427151</c:v>
                </c:pt>
                <c:pt idx="97">
                  <c:v>195226.30405472021</c:v>
                </c:pt>
                <c:pt idx="98">
                  <c:v>195670.74788304997</c:v>
                </c:pt>
                <c:pt idx="99">
                  <c:v>196074.64479815203</c:v>
                </c:pt>
                <c:pt idx="100">
                  <c:v>196441.54548537932</c:v>
                </c:pt>
                <c:pt idx="101">
                  <c:v>196774.7162879472</c:v>
                </c:pt>
                <c:pt idx="102">
                  <c:v>197077.1571264352</c:v>
                </c:pt>
                <c:pt idx="103">
                  <c:v>197351.61922797438</c:v>
                </c:pt>
                <c:pt idx="104">
                  <c:v>197600.62244359899</c:v>
                </c:pt>
                <c:pt idx="105">
                  <c:v>197826.47198824849</c:v>
                </c:pt>
                <c:pt idx="106">
                  <c:v>198031.27448428521</c:v>
                </c:pt>
                <c:pt idx="107">
                  <c:v>198216.95322736105</c:v>
                </c:pt>
                <c:pt idx="108">
                  <c:v>198385.26262419025</c:v>
                </c:pt>
                <c:pt idx="109">
                  <c:v>198537.80177632405</c:v>
                </c:pt>
                <c:pt idx="110">
                  <c:v>198676.02720334253</c:v>
                </c:pt>
                <c:pt idx="111">
                  <c:v>198801.26471382732</c:v>
                </c:pt>
                <c:pt idx="112">
                  <c:v>198914.72044380818</c:v>
                </c:pt>
                <c:pt idx="113">
                  <c:v>199017.49109072931</c:v>
                </c:pt>
                <c:pt idx="114">
                  <c:v>199110.57337690992</c:v>
                </c:pt>
                <c:pt idx="115">
                  <c:v>199194.87278045228</c:v>
                </c:pt>
                <c:pt idx="116">
                  <c:v>199271.21157397042</c:v>
                </c:pt>
                <c:pt idx="117">
                  <c:v>199340.33621270291</c:v>
                </c:pt>
                <c:pt idx="118">
                  <c:v>199402.92411381329</c:v>
                </c:pt>
                <c:pt idx="119">
                  <c:v>199459.58986819032</c:v>
                </c:pt>
                <c:pt idx="120">
                  <c:v>199510.89092502263</c:v>
                </c:pt>
                <c:pt idx="121">
                  <c:v>199557.33278799278</c:v>
                </c:pt>
                <c:pt idx="122">
                  <c:v>199599.37376022566</c:v>
                </c:pt>
                <c:pt idx="123">
                  <c:v>199637.42927323587</c:v>
                </c:pt>
                <c:pt idx="124">
                  <c:v>199671.87583312549</c:v>
                </c:pt>
                <c:pt idx="125">
                  <c:v>199703.05461523967</c:v>
                </c:pt>
                <c:pt idx="126">
                  <c:v>199731.27473644301</c:v>
                </c:pt>
                <c:pt idx="127">
                  <c:v>199756.81623216823</c:v>
                </c:pt>
                <c:pt idx="128">
                  <c:v>199779.93276343212</c:v>
                </c:pt>
                <c:pt idx="129">
                  <c:v>199800.85407713428</c:v>
                </c:pt>
                <c:pt idx="130">
                  <c:v>199819.78824116016</c:v>
                </c:pt>
                <c:pt idx="131">
                  <c:v>199836.92367411265</c:v>
                </c:pt>
                <c:pt idx="132">
                  <c:v>199852.43098789777</c:v>
                </c:pt>
                <c:pt idx="133">
                  <c:v>199866.46465989121</c:v>
                </c:pt>
                <c:pt idx="134">
                  <c:v>199879.16455001605</c:v>
                </c:pt>
                <c:pt idx="135">
                  <c:v>199890.65727676215</c:v>
                </c:pt>
                <c:pt idx="136">
                  <c:v>199901.0574649729</c:v>
                </c:pt>
                <c:pt idx="137">
                  <c:v>199910.4688771138</c:v>
                </c:pt>
                <c:pt idx="138">
                  <c:v>199918.98543870827</c:v>
                </c:pt>
                <c:pt idx="139">
                  <c:v>199926.69216768371</c:v>
                </c:pt>
                <c:pt idx="140">
                  <c:v>199933.66601650184</c:v>
                </c:pt>
                <c:pt idx="141">
                  <c:v>199939.9766351521</c:v>
                </c:pt>
                <c:pt idx="142">
                  <c:v>199945.68706235755</c:v>
                </c:pt>
                <c:pt idx="143">
                  <c:v>199950.85435167665</c:v>
                </c:pt>
                <c:pt idx="144">
                  <c:v>199955.53013857422</c:v>
                </c:pt>
                <c:pt idx="145">
                  <c:v>199959.7611539799</c:v>
                </c:pt>
                <c:pt idx="146">
                  <c:v>199963.58968934466</c:v>
                </c:pt>
                <c:pt idx="147">
                  <c:v>199967.05401774423</c:v>
                </c:pt>
                <c:pt idx="148">
                  <c:v>199970.1887751566</c:v>
                </c:pt>
                <c:pt idx="149">
                  <c:v>199973.02530565986</c:v>
                </c:pt>
                <c:pt idx="150">
                  <c:v>199975.5919739462</c:v>
                </c:pt>
                <c:pt idx="151">
                  <c:v>199977.91444823219</c:v>
                </c:pt>
                <c:pt idx="152">
                  <c:v>199980.01595635837</c:v>
                </c:pt>
                <c:pt idx="153">
                  <c:v>199981.91751760908</c:v>
                </c:pt>
                <c:pt idx="154">
                  <c:v>199983.63815254639</c:v>
                </c:pt>
                <c:pt idx="155">
                  <c:v>199985.1950729368</c:v>
                </c:pt>
                <c:pt idx="156">
                  <c:v>199986.60385365444</c:v>
                </c:pt>
                <c:pt idx="157">
                  <c:v>199987.87858826644</c:v>
                </c:pt>
                <c:pt idx="158">
                  <c:v>199989.03202984604</c:v>
                </c:pt>
                <c:pt idx="159">
                  <c:v>199990.0757184129</c:v>
                </c:pt>
                <c:pt idx="160">
                  <c:v>199991.02009626885</c:v>
                </c:pt>
                <c:pt idx="161">
                  <c:v>199991.87461237592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4B-5848-B5AE-89E38C01EFB0}"/>
            </c:ext>
          </c:extLst>
        </c:ser>
        <c:ser>
          <c:idx val="1"/>
          <c:order val="1"/>
          <c:tx>
            <c:v>S-2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'A.ForestLogistGrowthModel.xls'!$F$21:$F$182</c:f>
              <c:numCache>
                <c:formatCode>0</c:formatCode>
                <c:ptCount val="162"/>
                <c:pt idx="0">
                  <c:v>500</c:v>
                </c:pt>
                <c:pt idx="1">
                  <c:v>528.16365484598191</c:v>
                </c:pt>
                <c:pt idx="2">
                  <c:v>557.90734812252651</c:v>
                </c:pt>
                <c:pt idx="3">
                  <c:v>589.31898874388582</c:v>
                </c:pt>
                <c:pt idx="4">
                  <c:v>622.49129164416547</c:v>
                </c:pt>
                <c:pt idx="5">
                  <c:v>657.52203067627386</c:v>
                </c:pt>
                <c:pt idx="6">
                  <c:v>694.51430366940065</c:v>
                </c:pt>
                <c:pt idx="7">
                  <c:v>733.5768100923699</c:v>
                </c:pt>
                <c:pt idx="8">
                  <c:v>774.82414176912221</c:v>
                </c:pt>
                <c:pt idx="9">
                  <c:v>818.37708708864636</c:v>
                </c:pt>
                <c:pt idx="10">
                  <c:v>864.36294914443624</c:v>
                </c:pt>
                <c:pt idx="11">
                  <c:v>912.91587822751569</c:v>
                </c:pt>
                <c:pt idx="12">
                  <c:v>964.17721908171939</c:v>
                </c:pt>
                <c:pt idx="13">
                  <c:v>1018.2958733096029</c:v>
                </c:pt>
                <c:pt idx="14">
                  <c:v>1075.4286772914734</c:v>
                </c:pt>
                <c:pt idx="15">
                  <c:v>1135.7407959477741</c:v>
                </c:pt>
                <c:pt idx="16">
                  <c:v>1199.4061326357073</c:v>
                </c:pt>
                <c:pt idx="17">
                  <c:v>1266.6077554235449</c:v>
                </c:pt>
                <c:pt idx="18">
                  <c:v>1337.5383399297075</c:v>
                </c:pt>
                <c:pt idx="19">
                  <c:v>1412.4006288472324</c:v>
                </c:pt>
                <c:pt idx="20">
                  <c:v>1491.407908196597</c:v>
                </c:pt>
                <c:pt idx="21">
                  <c:v>1574.7845002597815</c:v>
                </c:pt>
                <c:pt idx="22">
                  <c:v>1662.7662730445563</c:v>
                </c:pt>
                <c:pt idx="23">
                  <c:v>1755.6011660088384</c:v>
                </c:pt>
                <c:pt idx="24">
                  <c:v>1853.5497316390174</c:v>
                </c:pt>
                <c:pt idx="25">
                  <c:v>1956.8856923217254</c:v>
                </c:pt>
                <c:pt idx="26">
                  <c:v>2065.896511773858</c:v>
                </c:pt>
                <c:pt idx="27">
                  <c:v>2180.8839800988526</c:v>
                </c:pt>
                <c:pt idx="28">
                  <c:v>2302.1648113163383</c:v>
                </c:pt>
                <c:pt idx="29">
                  <c:v>2430.0712519652125</c:v>
                </c:pt>
                <c:pt idx="30">
                  <c:v>2564.9516991048281</c:v>
                </c:pt>
                <c:pt idx="31">
                  <c:v>2707.1713257330939</c:v>
                </c:pt>
                <c:pt idx="32">
                  <c:v>2857.1127113016737</c:v>
                </c:pt>
                <c:pt idx="33">
                  <c:v>3015.1764746348254</c:v>
                </c:pt>
                <c:pt idx="34">
                  <c:v>3181.7819061475402</c:v>
                </c:pt>
                <c:pt idx="35">
                  <c:v>3357.3675958083963</c:v>
                </c:pt>
                <c:pt idx="36">
                  <c:v>3542.3920528008052</c:v>
                </c:pt>
                <c:pt idx="37">
                  <c:v>3737.3343123013383</c:v>
                </c:pt>
                <c:pt idx="38">
                  <c:v>3942.6945242138522</c:v>
                </c:pt>
                <c:pt idx="39">
                  <c:v>4158.9945180721024</c:v>
                </c:pt>
                <c:pt idx="40">
                  <c:v>4386.7783376503676</c:v>
                </c:pt>
                <c:pt idx="41">
                  <c:v>4626.6127381013721</c:v>
                </c:pt>
                <c:pt idx="42">
                  <c:v>4879.0876376736378</c:v>
                </c:pt>
                <c:pt idx="43">
                  <c:v>5144.8165152477823</c:v>
                </c:pt>
                <c:pt idx="44">
                  <c:v>5424.4367440756314</c:v>
                </c:pt>
                <c:pt idx="45">
                  <c:v>5718.6098512105355</c:v>
                </c:pt>
                <c:pt idx="46">
                  <c:v>6028.0216911872922</c:v>
                </c:pt>
                <c:pt idx="47">
                  <c:v>6353.382521552051</c:v>
                </c:pt>
                <c:pt idx="48">
                  <c:v>6695.4269668649058</c:v>
                </c:pt>
                <c:pt idx="49">
                  <c:v>7054.9138568115377</c:v>
                </c:pt>
                <c:pt idx="50">
                  <c:v>7432.6259230779569</c:v>
                </c:pt>
                <c:pt idx="51">
                  <c:v>7829.3693386802597</c:v>
                </c:pt>
                <c:pt idx="52">
                  <c:v>8245.973082517874</c:v>
                </c:pt>
                <c:pt idx="53">
                  <c:v>8683.2881110561921</c:v>
                </c:pt>
                <c:pt idx="54">
                  <c:v>9142.1863182678499</c:v>
                </c:pt>
                <c:pt idx="55">
                  <c:v>9623.5592643008677</c:v>
                </c:pt>
                <c:pt idx="56">
                  <c:v>10128.316652828755</c:v>
                </c:pt>
                <c:pt idx="57">
                  <c:v>10657.384536709364</c:v>
                </c:pt>
                <c:pt idx="58">
                  <c:v>11211.70323147666</c:v>
                </c:pt>
                <c:pt idx="59">
                  <c:v>11792.224916356283</c:v>
                </c:pt>
                <c:pt idx="60">
                  <c:v>12399.910902979465</c:v>
                </c:pt>
                <c:pt idx="61">
                  <c:v>13035.728552821785</c:v>
                </c:pt>
                <c:pt idx="62">
                  <c:v>13700.647825663975</c:v>
                </c:pt>
                <c:pt idx="63">
                  <c:v>14395.637443117652</c:v>
                </c:pt>
                <c:pt idx="64">
                  <c:v>15121.660653530789</c:v>
                </c:pt>
                <c:pt idx="65">
                  <c:v>15879.67058743949</c:v>
                </c:pt>
                <c:pt idx="66">
                  <c:v>16670.605196212266</c:v>
                </c:pt>
                <c:pt idx="67">
                  <c:v>17495.381770683209</c:v>
                </c:pt>
                <c:pt idx="68">
                  <c:v>18354.891041426421</c:v>
                </c:pt>
                <c:pt idx="69">
                  <c:v>19249.990867909764</c:v>
                </c:pt>
                <c:pt idx="70">
                  <c:v>20181.499530091052</c:v>
                </c:pt>
                <c:pt idx="71">
                  <c:v>21150.188643076624</c:v>
                </c:pt>
                <c:pt idx="72">
                  <c:v>22156.775723224237</c:v>
                </c:pt>
                <c:pt idx="73">
                  <c:v>23201.916442484842</c:v>
                </c:pt>
                <c:pt idx="74">
                  <c:v>24286.196616765574</c:v>
                </c:pt>
                <c:pt idx="75">
                  <c:v>25410.123983545684</c:v>
                </c:pt>
                <c:pt idx="76">
                  <c:v>26574.119833751931</c:v>
                </c:pt>
                <c:pt idx="77">
                  <c:v>27778.51057281992</c:v>
                </c:pt>
                <c:pt idx="78">
                  <c:v>29023.519295728554</c:v>
                </c:pt>
                <c:pt idx="79">
                  <c:v>30309.257470351517</c:v>
                </c:pt>
                <c:pt idx="80">
                  <c:v>31635.716832449758</c:v>
                </c:pt>
                <c:pt idx="81">
                  <c:v>33002.761603735205</c:v>
                </c:pt>
                <c:pt idx="82">
                  <c:v>34410.121151347346</c:v>
                </c:pt>
                <c:pt idx="83">
                  <c:v>35857.38321247053</c:v>
                </c:pt>
                <c:pt idx="84">
                  <c:v>37343.98781134771</c:v>
                </c:pt>
                <c:pt idx="85">
                  <c:v>38869.221997295826</c:v>
                </c:pt>
                <c:pt idx="86">
                  <c:v>40432.215531194808</c:v>
                </c:pt>
                <c:pt idx="87">
                  <c:v>42031.937644054124</c:v>
                </c:pt>
                <c:pt idx="88">
                  <c:v>43667.194984446294</c:v>
                </c:pt>
                <c:pt idx="89">
                  <c:v>45336.630861701262</c:v>
                </c:pt>
                <c:pt idx="90">
                  <c:v>47038.725878727666</c:v>
                </c:pt>
                <c:pt idx="91">
                  <c:v>48771.80003220759</c:v>
                </c:pt>
                <c:pt idx="92">
                  <c:v>50534.016338848269</c:v>
                </c:pt>
                <c:pt idx="93">
                  <c:v>52323.386024630316</c:v>
                </c:pt>
                <c:pt idx="94">
                  <c:v>54137.775289933612</c:v>
                </c:pt>
                <c:pt idx="95">
                  <c:v>55974.913637534351</c:v>
                </c:pt>
                <c:pt idx="96">
                  <c:v>57832.403723324438</c:v>
                </c:pt>
                <c:pt idx="97">
                  <c:v>59707.732661873815</c:v>
                </c:pt>
                <c:pt idx="98">
                  <c:v>61598.284691363173</c:v>
                </c:pt>
                <c:pt idx="99">
                  <c:v>63501.355075721767</c:v>
                </c:pt>
                <c:pt idx="100">
                  <c:v>65414.165096793782</c:v>
                </c:pt>
                <c:pt idx="101">
                  <c:v>67333.877966776519</c:v>
                </c:pt>
                <c:pt idx="102">
                  <c:v>69257.615471731697</c:v>
                </c:pt>
                <c:pt idx="103">
                  <c:v>71182.475141285569</c:v>
                </c:pt>
                <c:pt idx="104">
                  <c:v>73105.547728216698</c:v>
                </c:pt>
                <c:pt idx="105">
                  <c:v>75023.934774855719</c:v>
                </c:pt>
                <c:pt idx="106">
                  <c:v>76934.766041317751</c:v>
                </c:pt>
                <c:pt idx="107">
                  <c:v>78835.216573618207</c:v>
                </c:pt>
                <c:pt idx="108">
                  <c:v>80722.523197581831</c:v>
                </c:pt>
                <c:pt idx="109">
                  <c:v>82594.000236887834</c:v>
                </c:pt>
                <c:pt idx="110">
                  <c:v>84447.054270188266</c:v>
                </c:pt>
                <c:pt idx="111">
                  <c:v>86279.197762452939</c:v>
                </c:pt>
                <c:pt idx="112">
                  <c:v>88088.061428895613</c:v>
                </c:pt>
                <c:pt idx="113">
                  <c:v>89871.405215300503</c:v>
                </c:pt>
                <c:pt idx="114">
                  <c:v>91627.127805533513</c:v>
                </c:pt>
                <c:pt idx="115">
                  <c:v>93353.274594715098</c:v>
                </c:pt>
                <c:pt idx="116">
                  <c:v>95048.044094189681</c:v>
                </c:pt>
                <c:pt idx="117">
                  <c:v>96709.792761337361</c:v>
                </c:pt>
                <c:pt idx="118">
                  <c:v>98337.038272790625</c:v>
                </c:pt>
                <c:pt idx="119">
                  <c:v>99928.461283186931</c:v>
                </c:pt>
                <c:pt idx="120">
                  <c:v>101482.90573274746</c:v>
                </c:pt>
                <c:pt idx="121">
                  <c:v>102999.37778538142</c:v>
                </c:pt>
                <c:pt idx="122">
                  <c:v>104477.04349443555</c:v>
                </c:pt>
                <c:pt idx="123">
                  <c:v>105915.22530552317</c:v>
                </c:pt>
                <c:pt idx="124">
                  <c:v>107313.39751504676</c:v>
                </c:pt>
                <c:pt idx="125">
                  <c:v>108671.18080915629</c:v>
                </c:pt>
                <c:pt idx="126">
                  <c:v>109988.33601110798</c:v>
                </c:pt>
                <c:pt idx="127">
                  <c:v>111264.75716552725</c:v>
                </c:pt>
                <c:pt idx="128">
                  <c:v>112500.46408620656</c:v>
                </c:pt>
                <c:pt idx="129">
                  <c:v>113695.59449008631</c:v>
                </c:pt>
                <c:pt idx="130">
                  <c:v>114850.39583430217</c:v>
                </c:pt>
                <c:pt idx="131">
                  <c:v>115965.21696596888</c:v>
                </c:pt>
                <c:pt idx="132">
                  <c:v>117040.49968603798</c:v>
                </c:pt>
                <c:pt idx="133">
                  <c:v>118076.77031942725</c:v>
                </c:pt>
                <c:pt idx="134">
                  <c:v>119074.63137397295</c:v>
                </c:pt>
                <c:pt idx="135">
                  <c:v>120034.75336085967</c:v>
                </c:pt>
                <c:pt idx="136">
                  <c:v>120957.86683927935</c:v>
                </c:pt>
                <c:pt idx="137">
                  <c:v>121844.75473835673</c:v>
                </c:pt>
                <c:pt idx="138">
                  <c:v>122696.24500002268</c:v>
                </c:pt>
                <c:pt idx="139">
                  <c:v>123513.2035776525</c:v>
                </c:pt>
                <c:pt idx="140">
                  <c:v>124296.52781701655</c:v>
                </c:pt>
                <c:pt idx="141">
                  <c:v>125047.14023848616</c:v>
                </c:pt>
                <c:pt idx="142">
                  <c:v>125765.98273254615</c:v>
                </c:pt>
                <c:pt idx="143">
                  <c:v>126454.01117451003</c:v>
                </c:pt>
                <c:pt idx="144">
                  <c:v>127112.190458916</c:v>
                </c:pt>
                <c:pt idx="145">
                  <c:v>127741.48994938999</c:v>
                </c:pt>
                <c:pt idx="146">
                  <c:v>128342.87933576886</c:v>
                </c:pt>
                <c:pt idx="147">
                  <c:v>128917.3248869441</c:v>
                </c:pt>
                <c:pt idx="148">
                  <c:v>129465.78608517227</c:v>
                </c:pt>
                <c:pt idx="149">
                  <c:v>129989.2126254516</c:v>
                </c:pt>
                <c:pt idx="150">
                  <c:v>130488.54176193122</c:v>
                </c:pt>
                <c:pt idx="151">
                  <c:v>130964.69598214942</c:v>
                </c:pt>
                <c:pt idx="152">
                  <c:v>131418.58098913508</c:v>
                </c:pt>
                <c:pt idx="153">
                  <c:v>131851.08397099801</c:v>
                </c:pt>
                <c:pt idx="154">
                  <c:v>132263.07213753407</c:v>
                </c:pt>
                <c:pt idx="155">
                  <c:v>132655.39150352887</c:v>
                </c:pt>
                <c:pt idx="156">
                  <c:v>133028.86589881705</c:v>
                </c:pt>
                <c:pt idx="157">
                  <c:v>133384.29618570473</c:v>
                </c:pt>
                <c:pt idx="158">
                  <c:v>133722.45966505352</c:v>
                </c:pt>
                <c:pt idx="159">
                  <c:v>134044.10965312182</c:v>
                </c:pt>
                <c:pt idx="160">
                  <c:v>134349.97521213914</c:v>
                </c:pt>
                <c:pt idx="161">
                  <c:v>134640.76101852226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4B-5848-B5AE-89E38C01EFB0}"/>
            </c:ext>
          </c:extLst>
        </c:ser>
        <c:ser>
          <c:idx val="2"/>
          <c:order val="2"/>
          <c:tx>
            <c:v>S-3</c:v>
          </c:tx>
          <c:spPr>
            <a:solidFill>
              <a:srgbClr val="FCF305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'A.ForestLogistGrowthModel.xls'!$G$21:$G$182</c:f>
              <c:numCache>
                <c:formatCode>0</c:formatCode>
                <c:ptCount val="162"/>
                <c:pt idx="0">
                  <c:v>500</c:v>
                </c:pt>
                <c:pt idx="1">
                  <c:v>524.47787382573858</c:v>
                </c:pt>
                <c:pt idx="2">
                  <c:v>550.14856343736619</c:v>
                </c:pt>
                <c:pt idx="3">
                  <c:v>577.06964210797878</c:v>
                </c:pt>
                <c:pt idx="4">
                  <c:v>605.30140655892535</c:v>
                </c:pt>
                <c:pt idx="5">
                  <c:v>634.90700022593364</c:v>
                </c:pt>
                <c:pt idx="6">
                  <c:v>665.95254154111331</c:v>
                </c:pt>
                <c:pt idx="7">
                  <c:v>698.50725737636469</c:v>
                </c:pt>
                <c:pt idx="8">
                  <c:v>732.64362179133173</c:v>
                </c:pt>
                <c:pt idx="9">
                  <c:v>768.43750022565223</c:v>
                </c:pt>
                <c:pt idx="10">
                  <c:v>805.96829927078079</c:v>
                </c:pt>
                <c:pt idx="11">
                  <c:v>845.31912215093007</c:v>
                </c:pt>
                <c:pt idx="12">
                  <c:v>886.57693003557449</c:v>
                </c:pt>
                <c:pt idx="13">
                  <c:v>929.83270929730145</c:v>
                </c:pt>
                <c:pt idx="14">
                  <c:v>975.18164481844622</c:v>
                </c:pt>
                <c:pt idx="15">
                  <c:v>1022.723299437666</c:v>
                </c:pt>
                <c:pt idx="16">
                  <c:v>1072.5617996132632</c:v>
                </c:pt>
                <c:pt idx="17">
                  <c:v>1124.8060273633696</c:v>
                </c:pt>
                <c:pt idx="18">
                  <c:v>1179.5698185238718</c:v>
                </c:pt>
                <c:pt idx="19">
                  <c:v>1236.9721673429133</c:v>
                </c:pt>
                <c:pt idx="20">
                  <c:v>1297.1374374056738</c:v>
                </c:pt>
                <c:pt idx="21">
                  <c:v>1360.1955788546422</c:v>
                </c:pt>
                <c:pt idx="22">
                  <c:v>1426.2823518384128</c:v>
                </c:pt>
                <c:pt idx="23">
                  <c:v>1495.5395560858424</c:v>
                </c:pt>
                <c:pt idx="24">
                  <c:v>1568.1152664618535</c:v>
                </c:pt>
                <c:pt idx="25">
                  <c:v>1644.1640743158714</c:v>
                </c:pt>
                <c:pt idx="26">
                  <c:v>1723.8473343834587</c:v>
                </c:pt>
                <c:pt idx="27">
                  <c:v>1807.3334169457428</c:v>
                </c:pt>
                <c:pt idx="28">
                  <c:v>1894.7979648892795</c:v>
                </c:pt>
                <c:pt idx="29">
                  <c:v>1986.4241552406513</c:v>
                </c:pt>
                <c:pt idx="30">
                  <c:v>2082.4029646748154</c:v>
                </c:pt>
                <c:pt idx="31">
                  <c:v>2182.9334384135927</c:v>
                </c:pt>
                <c:pt idx="32">
                  <c:v>2288.2229618402444</c:v>
                </c:pt>
                <c:pt idx="33">
                  <c:v>2398.4875340571843</c:v>
                </c:pt>
                <c:pt idx="34">
                  <c:v>2513.9520425062674</c:v>
                </c:pt>
                <c:pt idx="35">
                  <c:v>2634.8505376540229</c:v>
                </c:pt>
                <c:pt idx="36">
                  <c:v>2761.4265066174025</c:v>
                </c:pt>
                <c:pt idx="37">
                  <c:v>2893.9331444684822</c:v>
                </c:pt>
                <c:pt idx="38">
                  <c:v>3032.6336218087686</c:v>
                </c:pt>
                <c:pt idx="39">
                  <c:v>3177.8013470448532</c:v>
                </c:pt>
                <c:pt idx="40">
                  <c:v>3329.7202216268324</c:v>
                </c:pt>
                <c:pt idx="41">
                  <c:v>3488.6848863289397</c:v>
                </c:pt>
                <c:pt idx="42">
                  <c:v>3655.0009564579841</c:v>
                </c:pt>
                <c:pt idx="43">
                  <c:v>3828.9852436694282</c:v>
                </c:pt>
                <c:pt idx="44">
                  <c:v>4010.9659618534001</c:v>
                </c:pt>
                <c:pt idx="45">
                  <c:v>4201.2829143236804</c:v>
                </c:pt>
                <c:pt idx="46">
                  <c:v>4400.2876593023566</c:v>
                </c:pt>
                <c:pt idx="47">
                  <c:v>4608.3436504418423</c:v>
                </c:pt>
                <c:pt idx="48">
                  <c:v>4825.8263488653147</c:v>
                </c:pt>
                <c:pt idx="49">
                  <c:v>5053.1233029373652</c:v>
                </c:pt>
                <c:pt idx="50">
                  <c:v>5290.6341917004966</c:v>
                </c:pt>
                <c:pt idx="51">
                  <c:v>5538.7708276314615</c:v>
                </c:pt>
                <c:pt idx="52">
                  <c:v>5797.9571140871867</c:v>
                </c:pt>
                <c:pt idx="53">
                  <c:v>6068.6289525251832</c:v>
                </c:pt>
                <c:pt idx="54">
                  <c:v>6351.234094301708</c:v>
                </c:pt>
                <c:pt idx="55">
                  <c:v>6646.2319315758687</c:v>
                </c:pt>
                <c:pt idx="56">
                  <c:v>6954.0932215839193</c:v>
                </c:pt>
                <c:pt idx="57">
                  <c:v>7275.2997382999411</c:v>
                </c:pt>
                <c:pt idx="58">
                  <c:v>7610.3438452728733</c:v>
                </c:pt>
                <c:pt idx="59">
                  <c:v>7959.7279832313889</c:v>
                </c:pt>
                <c:pt idx="60">
                  <c:v>8323.9640658849494</c:v>
                </c:pt>
                <c:pt idx="61">
                  <c:v>8703.5727772287391</c:v>
                </c:pt>
                <c:pt idx="62">
                  <c:v>9099.0827635913138</c:v>
                </c:pt>
                <c:pt idx="63">
                  <c:v>9511.0297136552454</c:v>
                </c:pt>
                <c:pt idx="64">
                  <c:v>9939.9553197432579</c:v>
                </c:pt>
                <c:pt idx="65">
                  <c:v>10386.406113805813</c:v>
                </c:pt>
                <c:pt idx="66">
                  <c:v>10850.932171781657</c:v>
                </c:pt>
                <c:pt idx="67">
                  <c:v>11334.085680342359</c:v>
                </c:pt>
                <c:pt idx="68">
                  <c:v>11836.419360486991</c:v>
                </c:pt>
                <c:pt idx="69">
                  <c:v>12358.484743035455</c:v>
                </c:pt>
                <c:pt idx="70">
                  <c:v>12900.83029179087</c:v>
                </c:pt>
                <c:pt idx="71">
                  <c:v>13463.999371013178</c:v>
                </c:pt>
                <c:pt idx="72">
                  <c:v>14048.528054878834</c:v>
                </c:pt>
                <c:pt idx="73">
                  <c:v>14654.942777804508</c:v>
                </c:pt>
                <c:pt idx="74">
                  <c:v>15283.75782589257</c:v>
                </c:pt>
                <c:pt idx="75">
                  <c:v>15935.47267132022</c:v>
                </c:pt>
                <c:pt idx="76">
                  <c:v>16610.569153243661</c:v>
                </c:pt>
                <c:pt idx="77">
                  <c:v>17309.508510724703</c:v>
                </c:pt>
                <c:pt idx="78">
                  <c:v>18032.728275305293</c:v>
                </c:pt>
                <c:pt idx="79">
                  <c:v>18780.639033148018</c:v>
                </c:pt>
                <c:pt idx="80">
                  <c:v>19553.621069114131</c:v>
                </c:pt>
                <c:pt idx="81">
                  <c:v>20352.020907747596</c:v>
                </c:pt>
                <c:pt idx="82">
                  <c:v>21176.147768849514</c:v>
                </c:pt>
                <c:pt idx="83">
                  <c:v>22026.269958132176</c:v>
                </c:pt>
                <c:pt idx="84">
                  <c:v>22902.611216299149</c:v>
                </c:pt>
                <c:pt idx="85">
                  <c:v>23805.347052763977</c:v>
                </c:pt>
                <c:pt idx="86">
                  <c:v>24734.601093045861</c:v>
                </c:pt>
                <c:pt idx="87">
                  <c:v>25690.441471609942</c:v>
                </c:pt>
                <c:pt idx="88">
                  <c:v>26672.877304491176</c:v>
                </c:pt>
                <c:pt idx="89">
                  <c:v>27681.855278387418</c:v>
                </c:pt>
                <c:pt idx="90">
                  <c:v>28717.256394959706</c:v>
                </c:pt>
                <c:pt idx="91">
                  <c:v>29778.892910762243</c:v>
                </c:pt>
                <c:pt idx="92">
                  <c:v>30866.505514468252</c:v>
                </c:pt>
                <c:pt idx="93">
                  <c:v>31979.760783788388</c:v>
                </c:pt>
                <c:pt idx="94">
                  <c:v>33118.248964626306</c:v>
                </c:pt>
                <c:pt idx="95">
                  <c:v>34281.482114518818</c:v>
                </c:pt>
                <c:pt idx="96">
                  <c:v>35468.892651209622</c:v>
                </c:pt>
                <c:pt idx="97">
                  <c:v>36679.832345263821</c:v>
                </c:pt>
                <c:pt idx="98">
                  <c:v>37913.571792912058</c:v>
                </c:pt>
                <c:pt idx="99">
                  <c:v>39169.300401805303</c:v>
                </c:pt>
                <c:pt idx="100">
                  <c:v>40446.126918067064</c:v>
                </c:pt>
                <c:pt idx="101">
                  <c:v>41743.080517970069</c:v>
                </c:pt>
                <c:pt idx="102">
                  <c:v>43059.112481785654</c:v>
                </c:pt>
                <c:pt idx="103">
                  <c:v>44393.098460919748</c:v>
                </c:pt>
                <c:pt idx="104">
                  <c:v>45743.841342447136</c:v>
                </c:pt>
                <c:pt idx="105">
                  <c:v>47110.074707692969</c:v>
                </c:pt>
                <c:pt idx="106">
                  <c:v>48490.466873715035</c:v>
                </c:pt>
                <c:pt idx="107">
                  <c:v>49883.625498553054</c:v>
                </c:pt>
                <c:pt idx="108">
                  <c:v>51288.102723091775</c:v>
                </c:pt>
                <c:pt idx="109">
                  <c:v>52702.400814496119</c:v>
                </c:pt>
                <c:pt idx="110">
                  <c:v>54124.978268591964</c:v>
                </c:pt>
                <c:pt idx="111">
                  <c:v>55554.256321453533</c:v>
                </c:pt>
                <c:pt idx="112">
                  <c:v>56988.625813985222</c:v>
                </c:pt>
                <c:pt idx="113">
                  <c:v>58426.454347603729</c:v>
                </c:pt>
                <c:pt idx="114">
                  <c:v>59866.093664375592</c:v>
                </c:pt>
                <c:pt idx="115">
                  <c:v>61305.887181261955</c:v>
                </c:pt>
                <c:pt idx="116">
                  <c:v>62744.177605560842</c:v>
                </c:pt>
                <c:pt idx="117">
                  <c:v>64179.314557280646</c:v>
                </c:pt>
                <c:pt idx="118">
                  <c:v>65609.662124062277</c:v>
                </c:pt>
                <c:pt idx="119">
                  <c:v>67033.606275395636</c:v>
                </c:pt>
                <c:pt idx="120">
                  <c:v>68449.562065216494</c:v>
                </c:pt>
                <c:pt idx="121">
                  <c:v>69855.980555468239</c:v>
                </c:pt>
                <c:pt idx="122">
                  <c:v>71251.355397776511</c:v>
                </c:pt>
                <c:pt idx="123">
                  <c:v>72634.229015902965</c:v>
                </c:pt>
                <c:pt idx="124">
                  <c:v>74003.198337982831</c:v>
                </c:pt>
                <c:pt idx="125">
                  <c:v>75356.9200345555</c:v>
                </c:pt>
                <c:pt idx="126">
                  <c:v>76694.115225908317</c:v>
                </c:pt>
                <c:pt idx="127">
                  <c:v>78013.573630097788</c:v>
                </c:pt>
                <c:pt idx="128">
                  <c:v>79314.157131020867</c:v>
                </c:pt>
                <c:pt idx="129">
                  <c:v>80594.802753914104</c:v>
                </c:pt>
                <c:pt idx="130">
                  <c:v>81854.525043501126</c:v>
                </c:pt>
                <c:pt idx="131">
                  <c:v>83092.417847543329</c:v>
                </c:pt>
                <c:pt idx="132">
                  <c:v>84307.655515645689</c:v>
                </c:pt>
                <c:pt idx="133">
                  <c:v>85499.493529716157</c:v>
                </c:pt>
                <c:pt idx="134">
                  <c:v>86667.268588384322</c:v>
                </c:pt>
                <c:pt idx="135">
                  <c:v>87810.398172881236</c:v>
                </c:pt>
                <c:pt idx="136">
                  <c:v>88928.379626322669</c:v>
                </c:pt>
                <c:pt idx="137">
                  <c:v>90020.788781991607</c:v>
                </c:pt>
                <c:pt idx="138">
                  <c:v>91087.278179081462</c:v>
                </c:pt>
                <c:pt idx="139">
                  <c:v>92127.57490644489</c:v>
                </c:pt>
                <c:pt idx="140">
                  <c:v>93141.47811622775</c:v>
                </c:pt>
                <c:pt idx="141">
                  <c:v>94128.856249890378</c:v>
                </c:pt>
                <c:pt idx="142">
                  <c:v>95089.644019087107</c:v>
                </c:pt>
                <c:pt idx="143">
                  <c:v>96023.83918324644</c:v>
                </c:pt>
                <c:pt idx="144">
                  <c:v>96931.499164541805</c:v>
                </c:pt>
                <c:pt idx="145">
                  <c:v>97812.73753933351</c:v>
                </c:pt>
                <c:pt idx="146">
                  <c:v>98667.720443174418</c:v>
                </c:pt>
                <c:pt idx="147">
                  <c:v>99496.662924173259</c:v>
                </c:pt>
                <c:pt idx="148">
                  <c:v>100299.82527697564</c:v>
                </c:pt>
                <c:pt idx="149">
                  <c:v>101077.50938691749</c:v>
                </c:pt>
                <c:pt idx="150">
                  <c:v>101830.05511109403</c:v>
                </c:pt>
                <c:pt idx="151">
                  <c:v>102557.83672022418</c:v>
                </c:pt>
                <c:pt idx="152">
                  <c:v>103261.2594223286</c:v>
                </c:pt>
                <c:pt idx="153">
                  <c:v>103940.75598642109</c:v>
                </c:pt>
                <c:pt idx="154">
                  <c:v>104596.78348167941</c:v>
                </c:pt>
                <c:pt idx="155">
                  <c:v>105229.8201449394</c:v>
                </c:pt>
                <c:pt idx="156">
                  <c:v>105840.3623868752</c:v>
                </c:pt>
                <c:pt idx="157">
                  <c:v>106428.92194490461</c:v>
                </c:pt>
                <c:pt idx="158">
                  <c:v>106996.02318870695</c:v>
                </c:pt>
                <c:pt idx="159">
                  <c:v>107542.20058227137</c:v>
                </c:pt>
                <c:pt idx="160">
                  <c:v>108067.99630460842</c:v>
                </c:pt>
                <c:pt idx="161">
                  <c:v>108573.95802965941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4B-5848-B5AE-89E38C01EFB0}"/>
            </c:ext>
          </c:extLst>
        </c:ser>
        <c:ser>
          <c:idx val="3"/>
          <c:order val="3"/>
          <c:tx>
            <c:v>S-4</c:v>
          </c:tx>
          <c:spPr>
            <a:solidFill>
              <a:srgbClr val="1FB714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'A.ForestLogistGrowthModel.xls'!$E$21:$E$182</c:f>
              <c:numCache>
                <c:formatCode>0</c:formatCode>
                <c:ptCount val="162"/>
                <c:pt idx="0">
                  <c:v>500</c:v>
                </c:pt>
                <c:pt idx="1">
                  <c:v>530.75417324698901</c:v>
                </c:pt>
                <c:pt idx="2">
                  <c:v>563.38927399644706</c:v>
                </c:pt>
                <c:pt idx="3">
                  <c:v>598.01898292635724</c:v>
                </c:pt>
                <c:pt idx="4">
                  <c:v>634.76367961694712</c:v>
                </c:pt>
                <c:pt idx="5">
                  <c:v>673.75081550342418</c:v>
                </c:pt>
                <c:pt idx="6">
                  <c:v>715.11530479831265</c:v>
                </c:pt>
                <c:pt idx="7">
                  <c:v>758.99993387830852</c:v>
                </c:pt>
                <c:pt idx="8">
                  <c:v>805.5557895889259</c:v>
                </c:pt>
                <c:pt idx="9">
                  <c:v>854.94270686796665</c:v>
                </c:pt>
                <c:pt idx="10">
                  <c:v>907.32973602455775</c:v>
                </c:pt>
                <c:pt idx="11">
                  <c:v>962.89562993256357</c:v>
                </c:pt>
                <c:pt idx="12">
                  <c:v>1021.8293513038153</c:v>
                </c:pt>
                <c:pt idx="13">
                  <c:v>1084.3306000958776</c:v>
                </c:pt>
                <c:pt idx="14">
                  <c:v>1150.6103609788704</c:v>
                </c:pt>
                <c:pt idx="15">
                  <c:v>1220.8914706338619</c:v>
                </c:pt>
                <c:pt idx="16">
                  <c:v>1295.4092044790627</c:v>
                </c:pt>
                <c:pt idx="17">
                  <c:v>1374.4118822167609</c:v>
                </c:pt>
                <c:pt idx="18">
                  <c:v>1458.1614913607566</c:v>
                </c:pt>
                <c:pt idx="19">
                  <c:v>1546.9343276378706</c:v>
                </c:pt>
                <c:pt idx="20">
                  <c:v>1641.0216508546455</c:v>
                </c:pt>
                <c:pt idx="21">
                  <c:v>1740.7303544781455</c:v>
                </c:pt>
                <c:pt idx="22">
                  <c:v>1846.383646794226</c:v>
                </c:pt>
                <c:pt idx="23">
                  <c:v>1958.3217410739721</c:v>
                </c:pt>
                <c:pt idx="24">
                  <c:v>2076.9025516954953</c:v>
                </c:pt>
                <c:pt idx="25">
                  <c:v>2202.5023926299605</c:v>
                </c:pt>
                <c:pt idx="26">
                  <c:v>2335.5166741039425</c:v>
                </c:pt>
                <c:pt idx="27">
                  <c:v>2476.3605925911675</c:v>
                </c:pt>
                <c:pt idx="28">
                  <c:v>2625.4698085621344</c:v>
                </c:pt>
                <c:pt idx="29">
                  <c:v>2783.3011056268269</c:v>
                </c:pt>
                <c:pt idx="30">
                  <c:v>2950.3330238413905</c:v>
                </c:pt>
                <c:pt idx="31">
                  <c:v>3127.066459012317</c:v>
                </c:pt>
                <c:pt idx="32">
                  <c:v>3314.0252188206764</c:v>
                </c:pt>
                <c:pt idx="33">
                  <c:v>3511.7565255045574</c:v>
                </c:pt>
                <c:pt idx="34">
                  <c:v>3720.8314536820667</c:v>
                </c:pt>
                <c:pt idx="35">
                  <c:v>3941.8452906736979</c:v>
                </c:pt>
                <c:pt idx="36">
                  <c:v>4175.4178053976866</c:v>
                </c:pt>
                <c:pt idx="37">
                  <c:v>4422.1934105735972</c:v>
                </c:pt>
                <c:pt idx="38">
                  <c:v>4682.8412015897911</c:v>
                </c:pt>
                <c:pt idx="39">
                  <c:v>4958.0548539847414</c:v>
                </c:pt>
                <c:pt idx="40">
                  <c:v>5248.5523600801944</c:v>
                </c:pt>
                <c:pt idx="41">
                  <c:v>5555.0755839098811</c:v>
                </c:pt>
                <c:pt idx="42">
                  <c:v>5878.3896122404431</c:v>
                </c:pt>
                <c:pt idx="43">
                  <c:v>6219.2818782167997</c:v>
                </c:pt>
                <c:pt idx="44">
                  <c:v>6578.5610330235813</c:v>
                </c:pt>
                <c:pt idx="45">
                  <c:v>6957.0555399861414</c:v>
                </c:pt>
                <c:pt idx="46">
                  <c:v>7355.6119647936985</c:v>
                </c:pt>
                <c:pt idx="47">
                  <c:v>7775.0929350763472</c:v>
                </c:pt>
                <c:pt idx="48">
                  <c:v>8216.3747424757858</c:v>
                </c:pt>
                <c:pt idx="49">
                  <c:v>8680.3445606934583</c:v>
                </c:pt>
                <c:pt idx="50">
                  <c:v>9167.8972538610087</c:v>
                </c:pt>
                <c:pt idx="51">
                  <c:v>9679.9317510440596</c:v>
                </c:pt>
                <c:pt idx="52">
                  <c:v>10217.346964851529</c:v>
                </c:pt>
                <c:pt idx="53">
                  <c:v>10781.037235070655</c:v>
                </c:pt>
                <c:pt idx="54">
                  <c:v>11371.887282072614</c:v>
                </c:pt>
                <c:pt idx="55">
                  <c:v>11990.7666595194</c:v>
                </c:pt>
                <c:pt idx="56">
                  <c:v>12638.523701725802</c:v>
                </c:pt>
                <c:pt idx="57">
                  <c:v>13315.978967950496</c:v>
                </c:pt>
                <c:pt idx="58">
                  <c:v>14023.91819395019</c:v>
                </c:pt>
                <c:pt idx="59">
                  <c:v>14763.084770344165</c:v>
                </c:pt>
                <c:pt idx="60">
                  <c:v>15534.171777686615</c:v>
                </c:pt>
                <c:pt idx="61">
                  <c:v>16337.813619573182</c:v>
                </c:pt>
                <c:pt idx="62">
                  <c:v>17174.57730751278</c:v>
                </c:pt>
                <c:pt idx="63">
                  <c:v>18044.953464519967</c:v>
                </c:pt>
                <c:pt idx="64">
                  <c:v>18949.347128213569</c:v>
                </c:pt>
                <c:pt idx="65">
                  <c:v>19888.068448367816</c:v>
                </c:pt>
                <c:pt idx="66">
                  <c:v>20861.323388015888</c:v>
                </c:pt>
                <c:pt idx="67">
                  <c:v>21869.204550950664</c:v>
                </c:pt>
                <c:pt idx="68">
                  <c:v>22911.682271347392</c:v>
                </c:pt>
                <c:pt idx="69">
                  <c:v>23988.596112737872</c:v>
                </c:pt>
                <c:pt idx="70">
                  <c:v>25099.646933154676</c:v>
                </c:pt>
                <c:pt idx="71">
                  <c:v>26244.389680367771</c:v>
                </c:pt>
                <c:pt idx="72">
                  <c:v>27422.227085196049</c:v>
                </c:pt>
                <c:pt idx="73">
                  <c:v>28632.404421350442</c:v>
                </c:pt>
                <c:pt idx="74">
                  <c:v>29874.005496675651</c:v>
                </c:pt>
                <c:pt idx="75">
                  <c:v>31145.950032602355</c:v>
                </c:pt>
                <c:pt idx="76">
                  <c:v>32446.992575824028</c:v>
                </c:pt>
                <c:pt idx="77">
                  <c:v>33775.723068533371</c:v>
                </c:pt>
                <c:pt idx="78">
                  <c:v>35130.569181032632</c:v>
                </c:pt>
                <c:pt idx="79">
                  <c:v>36509.800483398263</c:v>
                </c:pt>
                <c:pt idx="80">
                  <c:v>37911.534501567803</c:v>
                </c:pt>
                <c:pt idx="81">
                  <c:v>39333.744668371022</c:v>
                </c:pt>
                <c:pt idx="82">
                  <c:v>40774.270142487519</c:v>
                </c:pt>
                <c:pt idx="83">
                  <c:v>42230.827429104007</c:v>
                </c:pt>
                <c:pt idx="84">
                  <c:v>43701.023696331205</c:v>
                </c:pt>
                <c:pt idx="85">
                  <c:v>45182.371642491024</c:v>
                </c:pt>
                <c:pt idx="86">
                  <c:v>46672.305732519657</c:v>
                </c:pt>
                <c:pt idx="87">
                  <c:v>48168.199588249096</c:v>
                </c:pt>
                <c:pt idx="88">
                  <c:v>49667.384288463625</c:v>
                </c:pt>
                <c:pt idx="89">
                  <c:v>51167.167311461992</c:v>
                </c:pt>
                <c:pt idx="90">
                  <c:v>52664.851836288617</c:v>
                </c:pt>
                <c:pt idx="91">
                  <c:v>54157.756109474729</c:v>
                </c:pt>
                <c:pt idx="92">
                  <c:v>55643.232582421064</c:v>
                </c:pt>
                <c:pt idx="93">
                  <c:v>57118.68653052867</c:v>
                </c:pt>
                <c:pt idx="94">
                  <c:v>58581.593878601867</c:v>
                </c:pt>
                <c:pt idx="95">
                  <c:v>60029.517977384618</c:v>
                </c:pt>
                <c:pt idx="96">
                  <c:v>61460.125102552309</c:v>
                </c:pt>
                <c:pt idx="97">
                  <c:v>62871.198479062579</c:v>
                </c:pt>
                <c:pt idx="98">
                  <c:v>64260.650669290517</c:v>
                </c:pt>
                <c:pt idx="99">
                  <c:v>65626.534201562477</c:v>
                </c:pt>
                <c:pt idx="100">
                  <c:v>66967.050355238156</c:v>
                </c:pt>
                <c:pt idx="101">
                  <c:v>68280.556058072922</c:v>
                </c:pt>
                <c:pt idx="102">
                  <c:v>69565.568890010443</c:v>
                </c:pt>
                <c:pt idx="103">
                  <c:v>70820.770223708983</c:v>
                </c:pt>
                <c:pt idx="104">
                  <c:v>72045.006565077958</c:v>
                </c:pt>
                <c:pt idx="105">
                  <c:v>73237.289186152877</c:v>
                </c:pt>
                <c:pt idx="106">
                  <c:v>74396.79216724493</c:v>
                </c:pt>
                <c:pt idx="107">
                  <c:v>75522.848985142962</c:v>
                </c:pt>
                <c:pt idx="108">
                  <c:v>76614.947799100511</c:v>
                </c:pt>
                <c:pt idx="109">
                  <c:v>77672.72559647428</c:v>
                </c:pt>
                <c:pt idx="110">
                  <c:v>78695.961365405135</c:v>
                </c:pt>
                <c:pt idx="111">
                  <c:v>79684.568463207848</c:v>
                </c:pt>
                <c:pt idx="112">
                  <c:v>80638.586346600714</c:v>
                </c:pt>
                <c:pt idx="113">
                  <c:v>81558.17182408474</c:v>
                </c:pt>
                <c:pt idx="114">
                  <c:v>82443.589982223944</c:v>
                </c:pt>
                <c:pt idx="115">
                  <c:v>83295.204926855688</c:v>
                </c:pt>
                <c:pt idx="116">
                  <c:v>84113.470467923442</c:v>
                </c:pt>
                <c:pt idx="117">
                  <c:v>84898.920863204155</c:v>
                </c:pt>
                <c:pt idx="118">
                  <c:v>85652.161722176999</c:v>
                </c:pt>
                <c:pt idx="119">
                  <c:v>86373.861157076724</c:v>
                </c:pt>
                <c:pt idx="120">
                  <c:v>87064.741254161272</c:v>
                </c:pt>
                <c:pt idx="121">
                  <c:v>87725.569924699186</c:v>
                </c:pt>
                <c:pt idx="122">
                  <c:v>88357.153182392518</c:v>
                </c:pt>
                <c:pt idx="123">
                  <c:v>88960.327882073485</c:v>
                </c:pt>
                <c:pt idx="124">
                  <c:v>89535.954943673554</c:v>
                </c:pt>
                <c:pt idx="125">
                  <c:v>90084.913075744116</c:v>
                </c:pt>
                <c:pt idx="126">
                  <c:v>90608.093004234135</c:v>
                </c:pt>
                <c:pt idx="127">
                  <c:v>91106.392204809716</c:v>
                </c:pt>
                <c:pt idx="128">
                  <c:v>91580.710130696782</c:v>
                </c:pt>
                <c:pt idx="129">
                  <c:v>92031.943922790713</c:v>
                </c:pt>
                <c:pt idx="130">
                  <c:v>92460.984584536025</c:v>
                </c:pt>
                <c:pt idx="131">
                  <c:v>92868.71360075337</c:v>
                </c:pt>
                <c:pt idx="132">
                  <c:v>93255.999977091749</c:v>
                </c:pt>
                <c:pt idx="133">
                  <c:v>93623.697675021511</c:v>
                </c:pt>
                <c:pt idx="134">
                  <c:v>93972.64341616469</c:v>
                </c:pt>
                <c:pt idx="135">
                  <c:v>94303.654829196224</c:v>
                </c:pt>
                <c:pt idx="136">
                  <c:v>94617.528912458918</c:v>
                </c:pt>
                <c:pt idx="137">
                  <c:v>94915.040785734614</c:v>
                </c:pt>
                <c:pt idx="138">
                  <c:v>95196.942705234891</c:v>
                </c:pt>
                <c:pt idx="139">
                  <c:v>95463.963316749374</c:v>
                </c:pt>
                <c:pt idx="140">
                  <c:v>95716.807122960017</c:v>
                </c:pt>
                <c:pt idx="141">
                  <c:v>95956.154142144471</c:v>
                </c:pt>
                <c:pt idx="142">
                  <c:v>96182.659736807473</c:v>
                </c:pt>
                <c:pt idx="143">
                  <c:v>96396.954592155656</c:v>
                </c:pt>
                <c:pt idx="144">
                  <c:v>96599.644825739451</c:v>
                </c:pt>
                <c:pt idx="145">
                  <c:v>96791.312210995966</c:v>
                </c:pt>
                <c:pt idx="146">
                  <c:v>96972.514498821052</c:v>
                </c:pt>
                <c:pt idx="147">
                  <c:v>97143.785822656122</c:v>
                </c:pt>
                <c:pt idx="148">
                  <c:v>97305.637173885858</c:v>
                </c:pt>
                <c:pt idx="149">
                  <c:v>97458.556935594781</c:v>
                </c:pt>
                <c:pt idx="150">
                  <c:v>97603.011463916628</c:v>
                </c:pt>
                <c:pt idx="151">
                  <c:v>97739.445707327046</c:v>
                </c:pt>
                <c:pt idx="152">
                  <c:v>97868.283855274465</c:v>
                </c:pt>
                <c:pt idx="153">
                  <c:v>97989.930008512601</c:v>
                </c:pt>
                <c:pt idx="154">
                  <c:v>98104.768864395941</c:v>
                </c:pt>
                <c:pt idx="155">
                  <c:v>98213.166411223341</c:v>
                </c:pt>
                <c:pt idx="156">
                  <c:v>98315.470626469745</c:v>
                </c:pt>
                <c:pt idx="157">
                  <c:v>98412.012174433679</c:v>
                </c:pt>
                <c:pt idx="158">
                  <c:v>98503.105099452208</c:v>
                </c:pt>
                <c:pt idx="159">
                  <c:v>98589.04751139885</c:v>
                </c:pt>
                <c:pt idx="160">
                  <c:v>98670.122260687218</c:v>
                </c:pt>
                <c:pt idx="161">
                  <c:v>98746.597600457651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4B-5848-B5AE-89E38C01EFB0}"/>
            </c:ext>
          </c:extLst>
        </c:ser>
        <c:ser>
          <c:idx val="4"/>
          <c:order val="4"/>
          <c:tx>
            <c:v>S-5</c:v>
          </c:tx>
          <c:spPr>
            <a:solidFill>
              <a:srgbClr val="DD080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'A.ForestLogistGrowthModel.xls'!$D$21:$D$182</c:f>
              <c:numCache>
                <c:formatCode>0</c:formatCode>
                <c:ptCount val="162"/>
                <c:pt idx="0">
                  <c:v>500</c:v>
                </c:pt>
                <c:pt idx="1">
                  <c:v>536.16957610361442</c:v>
                </c:pt>
                <c:pt idx="2">
                  <c:v>574.94907381671806</c:v>
                </c:pt>
                <c:pt idx="3">
                  <c:v>616.52583745313382</c:v>
                </c:pt>
                <c:pt idx="4">
                  <c:v>661.1005120721918</c:v>
                </c:pt>
                <c:pt idx="5">
                  <c:v>708.88796572700994</c:v>
                </c:pt>
                <c:pt idx="6">
                  <c:v>760.11827234000179</c:v>
                </c:pt>
                <c:pt idx="7">
                  <c:v>815.0377586848789</c:v>
                </c:pt>
                <c:pt idx="8">
                  <c:v>873.91011907387724</c:v>
                </c:pt>
                <c:pt idx="9">
                  <c:v>937.01760145826483</c:v>
                </c:pt>
                <c:pt idx="10">
                  <c:v>1004.662268746031</c:v>
                </c:pt>
                <c:pt idx="11">
                  <c:v>1077.1673392191828</c:v>
                </c:pt>
                <c:pt idx="12">
                  <c:v>1154.8786099897152</c:v>
                </c:pt>
                <c:pt idx="13">
                  <c:v>1238.1659674628947</c:v>
                </c:pt>
                <c:pt idx="14">
                  <c:v>1327.4249887728454</c:v>
                </c:pt>
                <c:pt idx="15">
                  <c:v>1423.0786381116227</c:v>
                </c:pt>
                <c:pt idx="16">
                  <c:v>1525.5790617809023</c:v>
                </c:pt>
                <c:pt idx="17">
                  <c:v>1635.4094856459108</c:v>
                </c:pt>
                <c:pt idx="18">
                  <c:v>1753.0862184538016</c:v>
                </c:pt>
                <c:pt idx="19">
                  <c:v>1879.1607641813312</c:v>
                </c:pt>
                <c:pt idx="20">
                  <c:v>2014.2220461859729</c:v>
                </c:pt>
                <c:pt idx="21">
                  <c:v>2158.8987454352609</c:v>
                </c:pt>
                <c:pt idx="22">
                  <c:v>2313.8617544640119</c:v>
                </c:pt>
                <c:pt idx="23">
                  <c:v>2479.8267479391066</c:v>
                </c:pt>
                <c:pt idx="24">
                  <c:v>2657.5568697752333</c:v>
                </c:pt>
                <c:pt idx="25">
                  <c:v>2847.8655356190329</c:v>
                </c:pt>
                <c:pt idx="26">
                  <c:v>3051.6193481772052</c:v>
                </c:pt>
                <c:pt idx="27">
                  <c:v>3269.7411212779884</c:v>
                </c:pt>
                <c:pt idx="28">
                  <c:v>3503.2130066940908</c:v>
                </c:pt>
                <c:pt idx="29">
                  <c:v>3753.0797155850491</c:v>
                </c:pt>
                <c:pt idx="30">
                  <c:v>4020.4518239025524</c:v>
                </c:pt>
                <c:pt idx="31">
                  <c:v>4306.5091482055595</c:v>
                </c:pt>
                <c:pt idx="32">
                  <c:v>4612.5041750135424</c:v>
                </c:pt>
                <c:pt idx="33">
                  <c:v>4939.7655230452337</c:v>
                </c:pt>
                <c:pt idx="34">
                  <c:v>5289.7014134055189</c:v>
                </c:pt>
                <c:pt idx="35">
                  <c:v>5663.8031179544532</c:v>
                </c:pt>
                <c:pt idx="36">
                  <c:v>6063.6483506807081</c:v>
                </c:pt>
                <c:pt idx="37">
                  <c:v>6490.9045608724255</c:v>
                </c:pt>
                <c:pt idx="38">
                  <c:v>6947.3320802020635</c:v>
                </c:pt>
                <c:pt idx="39">
                  <c:v>7434.7870684973877</c:v>
                </c:pt>
                <c:pt idx="40">
                  <c:v>7955.2241949487707</c:v>
                </c:pt>
                <c:pt idx="41">
                  <c:v>8510.6989828091955</c:v>
                </c:pt>
                <c:pt idx="42">
                  <c:v>9103.3697363030424</c:v>
                </c:pt>
                <c:pt idx="43">
                  <c:v>9735.4989585230214</c:v>
                </c:pt>
                <c:pt idx="44">
                  <c:v>10409.454158642255</c:v>
                </c:pt>
                <c:pt idx="45">
                  <c:v>11127.707935917964</c:v>
                </c:pt>
                <c:pt idx="46">
                  <c:v>11892.837216877075</c:v>
                </c:pt>
                <c:pt idx="47">
                  <c:v>12707.521510965968</c:v>
                </c:pt>
                <c:pt idx="48">
                  <c:v>13574.540039090378</c:v>
                </c:pt>
                <c:pt idx="49">
                  <c:v>14496.767579209833</c:v>
                </c:pt>
                <c:pt idx="50">
                  <c:v>15477.168863900079</c:v>
                </c:pt>
                <c:pt idx="51">
                  <c:v>16518.79135705722</c:v>
                </c:pt>
                <c:pt idx="52">
                  <c:v>17624.756231274627</c:v>
                </c:pt>
                <c:pt idx="53">
                  <c:v>18798.247364552848</c:v>
                </c:pt>
                <c:pt idx="54">
                  <c:v>20042.498175668206</c:v>
                </c:pt>
                <c:pt idx="55">
                  <c:v>21360.776122569998</c:v>
                </c:pt>
                <c:pt idx="56">
                  <c:v>22756.364698514175</c:v>
                </c:pt>
                <c:pt idx="57">
                  <c:v>24232.542777232371</c:v>
                </c:pt>
                <c:pt idx="58">
                  <c:v>25792.561182259567</c:v>
                </c:pt>
                <c:pt idx="59">
                  <c:v>27439.616387559516</c:v>
                </c:pt>
                <c:pt idx="60">
                  <c:v>29176.821297677248</c:v>
                </c:pt>
                <c:pt idx="61">
                  <c:v>31007.173106559694</c:v>
                </c:pt>
                <c:pt idx="62">
                  <c:v>32933.518295449285</c:v>
                </c:pt>
                <c:pt idx="63">
                  <c:v>34958.514902105453</c:v>
                </c:pt>
                <c:pt idx="64">
                  <c:v>37084.592275877279</c:v>
                </c:pt>
                <c:pt idx="65">
                  <c:v>39313.908625182026</c:v>
                </c:pt>
                <c:pt idx="66">
                  <c:v>41648.306764486602</c:v>
                </c:pt>
                <c:pt idx="67">
                  <c:v>44089.268575015099</c:v>
                </c:pt>
                <c:pt idx="68">
                  <c:v>46637.868804439277</c:v>
                </c:pt>
                <c:pt idx="69">
                  <c:v>49294.728942297355</c:v>
                </c:pt>
                <c:pt idx="70">
                  <c:v>52059.972015592801</c:v>
                </c:pt>
                <c:pt idx="71">
                  <c:v>54933.179248001725</c:v>
                </c:pt>
                <c:pt idx="72">
                  <c:v>57913.34961082854</c:v>
                </c:pt>
                <c:pt idx="73">
                  <c:v>60998.863358354676</c:v>
                </c:pt>
                <c:pt idx="74">
                  <c:v>64187.450678481517</c:v>
                </c:pt>
                <c:pt idx="75">
                  <c:v>67476.166595735282</c:v>
                </c:pt>
                <c:pt idx="76">
                  <c:v>70861.373232581245</c:v>
                </c:pt>
                <c:pt idx="77">
                  <c:v>74338.730462439315</c:v>
                </c:pt>
                <c:pt idx="78">
                  <c:v>77903.195871176824</c:v>
                </c:pt>
                <c:pt idx="79">
                  <c:v>81549.034782483155</c:v>
                </c:pt>
                <c:pt idx="80">
                  <c:v>85269.840897982111</c:v>
                </c:pt>
                <c:pt idx="81">
                  <c:v>89058.567859317482</c:v>
                </c:pt>
                <c:pt idx="82">
                  <c:v>92907.571763433516</c:v>
                </c:pt>
                <c:pt idx="83">
                  <c:v>96808.664363033313</c:v>
                </c:pt>
                <c:pt idx="84">
                  <c:v>100753.17637305782</c:v>
                </c:pt>
                <c:pt idx="85">
                  <c:v>104732.02999395627</c:v>
                </c:pt>
                <c:pt idx="86">
                  <c:v>108735.81946741749</c:v>
                </c:pt>
                <c:pt idx="87">
                  <c:v>112754.89821411388</c:v>
                </c:pt>
                <c:pt idx="88">
                  <c:v>116779.47087908017</c:v>
                </c:pt>
                <c:pt idx="89">
                  <c:v>120799.68844008118</c:v>
                </c:pt>
                <c:pt idx="90">
                  <c:v>124805.74442667133</c:v>
                </c:pt>
                <c:pt idx="91">
                  <c:v>128787.97025835568</c:v>
                </c:pt>
                <c:pt idx="92">
                  <c:v>132736.92774143675</c:v>
                </c:pt>
                <c:pt idx="93">
                  <c:v>136643.49686410069</c:v>
                </c:pt>
                <c:pt idx="94">
                  <c:v>140498.95719271887</c:v>
                </c:pt>
                <c:pt idx="95">
                  <c:v>144295.06139060843</c:v>
                </c:pt>
                <c:pt idx="96">
                  <c:v>148024.0996423818</c:v>
                </c:pt>
                <c:pt idx="97">
                  <c:v>151678.95405946995</c:v>
                </c:pt>
                <c:pt idx="98">
                  <c:v>155253.14245146833</c:v>
                </c:pt>
                <c:pt idx="99">
                  <c:v>158740.85115965735</c:v>
                </c:pt>
                <c:pt idx="100">
                  <c:v>162136.95695028093</c:v>
                </c:pt>
                <c:pt idx="101">
                  <c:v>165437.03824438344</c:v>
                </c:pt>
                <c:pt idx="102">
                  <c:v>168637.37620876421</c:v>
                </c:pt>
                <c:pt idx="103">
                  <c:v>171734.94644193715</c:v>
                </c:pt>
                <c:pt idx="104">
                  <c:v>174727.40215547968</c:v>
                </c:pt>
                <c:pt idx="105">
                  <c:v>177613.04987295406</c:v>
                </c:pt>
                <c:pt idx="106">
                  <c:v>180390.81874613804</c:v>
                </c:pt>
                <c:pt idx="107">
                  <c:v>183060.22462402834</c:v>
                </c:pt>
                <c:pt idx="108">
                  <c:v>185621.33000798061</c:v>
                </c:pt>
                <c:pt idx="109">
                  <c:v>188074.70099151542</c:v>
                </c:pt>
                <c:pt idx="110">
                  <c:v>190421.36222154199</c:v>
                </c:pt>
                <c:pt idx="111">
                  <c:v>192662.75083507286</c:v>
                </c:pt>
                <c:pt idx="112">
                  <c:v>194800.67022788187</c:v>
                </c:pt>
                <c:pt idx="113">
                  <c:v>196837.24440459511</c:v>
                </c:pt>
                <c:pt idx="114">
                  <c:v>198774.87354842524</c:v>
                </c:pt>
                <c:pt idx="115">
                  <c:v>200616.19133747881</c:v>
                </c:pt>
                <c:pt idx="116">
                  <c:v>202364.024426838</c:v>
                </c:pt>
                <c:pt idx="117">
                  <c:v>204021.35441420044</c:v>
                </c:pt>
                <c:pt idx="118">
                  <c:v>205591.28251377019</c:v>
                </c:pt>
                <c:pt idx="119">
                  <c:v>207076.99707964802</c:v>
                </c:pt>
                <c:pt idx="120">
                  <c:v>208481.74404689937</c:v>
                </c:pt>
                <c:pt idx="121">
                  <c:v>209808.80029599203</c:v>
                </c:pt>
                <c:pt idx="122">
                  <c:v>211061.44989421073</c:v>
                </c:pt>
                <c:pt idx="123">
                  <c:v>212242.96312546203</c:v>
                </c:pt>
                <c:pt idx="124">
                  <c:v>213356.57818686098</c:v>
                </c:pt>
                <c:pt idx="125">
                  <c:v>214405.48540576675</c:v>
                </c:pt>
                <c:pt idx="126">
                  <c:v>215392.81381355677</c:v>
                </c:pt>
                <c:pt idx="127">
                  <c:v>216321.61990141624</c:v>
                </c:pt>
                <c:pt idx="128">
                  <c:v>217194.87837781178</c:v>
                </c:pt>
                <c:pt idx="129">
                  <c:v>218015.47474619077</c:v>
                </c:pt>
                <c:pt idx="130">
                  <c:v>218786.19952394839</c:v>
                </c:pt>
                <c:pt idx="131">
                  <c:v>219509.74392906498</c:v>
                </c:pt>
                <c:pt idx="132">
                  <c:v>220188.69686834322</c:v>
                </c:pt>
                <c:pt idx="133">
                  <c:v>220825.54307027874</c:v>
                </c:pt>
                <c:pt idx="134">
                  <c:v>221422.66221576472</c:v>
                </c:pt>
                <c:pt idx="135">
                  <c:v>221982.32893063812</c:v>
                </c:pt>
                <c:pt idx="136">
                  <c:v>222506.71351516873</c:v>
                </c:pt>
                <c:pt idx="137">
                  <c:v>222997.88329669295</c:v>
                </c:pt>
                <c:pt idx="138">
                  <c:v>223457.80450248127</c:v>
                </c:pt>
                <c:pt idx="139">
                  <c:v>223888.34456043466</c:v>
                </c:pt>
                <c:pt idx="140">
                  <c:v>224291.27474520367</c:v>
                </c:pt>
                <c:pt idx="141">
                  <c:v>224668.27309673984</c:v>
                </c:pt>
                <c:pt idx="142">
                  <c:v>225020.92754705693</c:v>
                </c:pt>
                <c:pt idx="143">
                  <c:v>225350.73919907992</c:v>
                </c:pt>
                <c:pt idx="144">
                  <c:v>225659.12570888433</c:v>
                </c:pt>
                <c:pt idx="145">
                  <c:v>225947.42472937817</c:v>
                </c:pt>
                <c:pt idx="146">
                  <c:v>226216.89737958496</c:v>
                </c:pt>
                <c:pt idx="147">
                  <c:v>226468.73170916483</c:v>
                </c:pt>
                <c:pt idx="148">
                  <c:v>226704.04613270701</c:v>
                </c:pt>
                <c:pt idx="149">
                  <c:v>226923.89281267099</c:v>
                </c:pt>
                <c:pt idx="150">
                  <c:v>227129.26097369273</c:v>
                </c:pt>
                <c:pt idx="151">
                  <c:v>227321.08013433949</c:v>
                </c:pt>
                <c:pt idx="152">
                  <c:v>227500.22324534383</c:v>
                </c:pt>
                <c:pt idx="153">
                  <c:v>227667.50972590051</c:v>
                </c:pt>
                <c:pt idx="154">
                  <c:v>227823.70839182008</c:v>
                </c:pt>
                <c:pt idx="155">
                  <c:v>227969.54027122897</c:v>
                </c:pt>
                <c:pt idx="156">
                  <c:v>228105.68130511907</c:v>
                </c:pt>
                <c:pt idx="157">
                  <c:v>228232.7649314228</c:v>
                </c:pt>
                <c:pt idx="158">
                  <c:v>228351.38455243531</c:v>
                </c:pt>
                <c:pt idx="159">
                  <c:v>228462.09588636467</c:v>
                </c:pt>
                <c:pt idx="160">
                  <c:v>228565.41920457853</c:v>
                </c:pt>
                <c:pt idx="161">
                  <c:v>228661.84145675629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4B-5848-B5AE-89E38C01E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8627583"/>
        <c:axId val="1"/>
      </c:areaChart>
      <c:catAx>
        <c:axId val="2128627583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2128627583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334261838440112"/>
          <c:y val="0.87830801286067306"/>
          <c:w val="0.59888579387186625"/>
          <c:h val="7.40741697593338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Forest Baseline Diversity Index</a:t>
            </a:r>
          </a:p>
        </c:rich>
      </c:tx>
      <c:layout>
        <c:manualLayout>
          <c:xMode val="edge"/>
          <c:yMode val="edge"/>
          <c:x val="0.28176852589345869"/>
          <c:y val="3.8888941635391756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602233419142417"/>
          <c:y val="0.22222252363081005"/>
          <c:w val="0.8425431411520089"/>
          <c:h val="0.6166675030754978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'A.ForestLogistGrowthModel.xls'!$L$21:$L$182</c:f>
              <c:numCache>
                <c:formatCode>0.0000</c:formatCode>
                <c:ptCount val="162"/>
                <c:pt idx="0">
                  <c:v>0</c:v>
                </c:pt>
                <c:pt idx="1">
                  <c:v>1.6584475610736948E-4</c:v>
                </c:pt>
                <c:pt idx="2">
                  <c:v>6.6682995893774244E-4</c:v>
                </c:pt>
                <c:pt idx="3">
                  <c:v>1.5077675268495572E-3</c:v>
                </c:pt>
                <c:pt idx="4">
                  <c:v>2.6929510982823812E-3</c:v>
                </c:pt>
                <c:pt idx="5">
                  <c:v>4.2261151929603447E-3</c:v>
                </c:pt>
                <c:pt idx="6">
                  <c:v>6.1103939390703133E-3</c:v>
                </c:pt>
                <c:pt idx="7">
                  <c:v>8.3482795124711906E-3</c:v>
                </c:pt>
                <c:pt idx="8">
                  <c:v>1.0941580441064525E-2</c:v>
                </c:pt>
                <c:pt idx="9">
                  <c:v>1.3891379933623771E-2</c:v>
                </c:pt>
                <c:pt idx="10">
                  <c:v>1.7197994397850414E-2</c:v>
                </c:pt>
                <c:pt idx="11">
                  <c:v>2.0860932317100178E-2</c:v>
                </c:pt>
                <c:pt idx="12">
                  <c:v>2.4878853659335731E-2</c:v>
                </c:pt>
                <c:pt idx="13">
                  <c:v>2.9249529995429513E-2</c:v>
                </c:pt>
                <c:pt idx="14">
                  <c:v>3.3969805507327311E-2</c:v>
                </c:pt>
                <c:pt idx="15">
                  <c:v>3.9035559070022763E-2</c:v>
                </c:pt>
                <c:pt idx="16">
                  <c:v>4.4441667595052192E-2</c:v>
                </c:pt>
                <c:pt idx="17">
                  <c:v>5.0181970827938294E-2</c:v>
                </c:pt>
                <c:pt idx="18">
                  <c:v>5.6249237797968643E-2</c:v>
                </c:pt>
                <c:pt idx="19">
                  <c:v>6.2635135126631436E-2</c:v>
                </c:pt>
                <c:pt idx="20">
                  <c:v>6.9330197411516692E-2</c:v>
                </c:pt>
                <c:pt idx="21">
                  <c:v>7.632379991622118E-2</c:v>
                </c:pt>
                <c:pt idx="22">
                  <c:v>8.3604133814495607E-2</c:v>
                </c:pt>
                <c:pt idx="23">
                  <c:v>9.1158184259409025E-2</c:v>
                </c:pt>
                <c:pt idx="24">
                  <c:v>9.8971711576212207E-2</c:v>
                </c:pt>
                <c:pt idx="25">
                  <c:v>0.1070292359118642</c:v>
                </c:pt>
                <c:pt idx="26">
                  <c:v>0.11531402571518323</c:v>
                </c:pt>
                <c:pt idx="27">
                  <c:v>0.12380809047004682</c:v>
                </c:pt>
                <c:pt idx="28">
                  <c:v>0.13249217816017644</c:v>
                </c:pt>
                <c:pt idx="29">
                  <c:v>0.14134577800785308</c:v>
                </c:pt>
                <c:pt idx="30">
                  <c:v>0.15034712910019099</c:v>
                </c:pt>
                <c:pt idx="31">
                  <c:v>0.15947323559447057</c:v>
                </c:pt>
                <c:pt idx="32">
                  <c:v>0.16869988927735458</c:v>
                </c:pt>
                <c:pt idx="33">
                  <c:v>0.17800170033933216</c:v>
                </c:pt>
                <c:pt idx="34">
                  <c:v>0.18735213731300593</c:v>
                </c:pt>
                <c:pt idx="35">
                  <c:v>0.19672357720773959</c:v>
                </c:pt>
                <c:pt idx="36">
                  <c:v>0.2060873669493456</c:v>
                </c:pt>
                <c:pt idx="37">
                  <c:v>0.21541389729571381</c:v>
                </c:pt>
                <c:pt idx="38">
                  <c:v>0.2246726904407309</c:v>
                </c:pt>
                <c:pt idx="39">
                  <c:v>0.23383250253114263</c:v>
                </c:pt>
                <c:pt idx="40">
                  <c:v>0.24286144229487538</c:v>
                </c:pt>
                <c:pt idx="41">
                  <c:v>0.25172710690459266</c:v>
                </c:pt>
                <c:pt idx="42">
                  <c:v>0.2603967360661259</c:v>
                </c:pt>
                <c:pt idx="43">
                  <c:v>0.26883738511709387</c:v>
                </c:pt>
                <c:pt idx="44">
                  <c:v>0.27701611763642786</c:v>
                </c:pt>
                <c:pt idx="45">
                  <c:v>0.28490021769201213</c:v>
                </c:pt>
                <c:pt idx="46">
                  <c:v>0.29245742138542907</c:v>
                </c:pt>
                <c:pt idx="47">
                  <c:v>0.29965616678770579</c:v>
                </c:pt>
                <c:pt idx="48">
                  <c:v>0.30646586070128723</c:v>
                </c:pt>
                <c:pt idx="49">
                  <c:v>0.31285715994095731</c:v>
                </c:pt>
                <c:pt idx="50">
                  <c:v>0.3188022640172925</c:v>
                </c:pt>
                <c:pt idx="51">
                  <c:v>0.32427521525660929</c:v>
                </c:pt>
                <c:pt idx="52">
                  <c:v>0.32925220153535761</c:v>
                </c:pt>
                <c:pt idx="53">
                  <c:v>0.33371185598736552</c:v>
                </c:pt>
                <c:pt idx="54">
                  <c:v>0.33763554730839251</c:v>
                </c:pt>
                <c:pt idx="55">
                  <c:v>0.34100765368752606</c:v>
                </c:pt>
                <c:pt idx="56">
                  <c:v>0.34381581299348107</c:v>
                </c:pt>
                <c:pt idx="57">
                  <c:v>0.34605114168660589</c:v>
                </c:pt>
                <c:pt idx="58">
                  <c:v>0.34770841505757477</c:v>
                </c:pt>
                <c:pt idx="59">
                  <c:v>0.34878620184160591</c:v>
                </c:pt>
                <c:pt idx="60">
                  <c:v>0.34928694703648255</c:v>
                </c:pt>
                <c:pt idx="61">
                  <c:v>0.34921699785771954</c:v>
                </c:pt>
                <c:pt idx="62">
                  <c:v>0.34858656916789255</c:v>
                </c:pt>
                <c:pt idx="63">
                  <c:v>0.34740964637146354</c:v>
                </c:pt>
                <c:pt idx="64">
                  <c:v>0.34570382560493473</c:v>
                </c:pt>
                <c:pt idx="65">
                  <c:v>0.34349009299340894</c:v>
                </c:pt>
                <c:pt idx="66">
                  <c:v>0.34079254669806081</c:v>
                </c:pt>
                <c:pt idx="67">
                  <c:v>0.33763806735028712</c:v>
                </c:pt>
                <c:pt idx="68">
                  <c:v>0.33405594416618556</c:v>
                </c:pt>
                <c:pt idx="69">
                  <c:v>0.330077465477153</c:v>
                </c:pt>
                <c:pt idx="70">
                  <c:v>0.32573548352990567</c:v>
                </c:pt>
                <c:pt idx="71">
                  <c:v>0.32106396415159733</c:v>
                </c:pt>
                <c:pt idx="72">
                  <c:v>0.3160975322122066</c:v>
                </c:pt>
                <c:pt idx="73">
                  <c:v>0.31087102373806241</c:v>
                </c:pt>
                <c:pt idx="74">
                  <c:v>0.30541905504923239</c:v>
                </c:pt>
                <c:pt idx="75">
                  <c:v>0.29977561844159417</c:v>
                </c:pt>
                <c:pt idx="76">
                  <c:v>0.29397371276047313</c:v>
                </c:pt>
                <c:pt idx="77">
                  <c:v>0.28804501577985631</c:v>
                </c:pt>
                <c:pt idx="78">
                  <c:v>0.28201960368198775</c:v>
                </c:pt>
                <c:pt idx="79">
                  <c:v>0.27592572120490344</c:v>
                </c:pt>
                <c:pt idx="80">
                  <c:v>0.2697896042693898</c:v>
                </c:pt>
                <c:pt idx="81">
                  <c:v>0.26363535518821601</c:v>
                </c:pt>
                <c:pt idx="82">
                  <c:v>0.25748486896817635</c:v>
                </c:pt>
                <c:pt idx="83">
                  <c:v>0.25135780779825867</c:v>
                </c:pt>
                <c:pt idx="84">
                  <c:v>0.24527161962098132</c:v>
                </c:pt>
                <c:pt idx="85">
                  <c:v>0.2392415957404348</c:v>
                </c:pt>
                <c:pt idx="86">
                  <c:v>0.23328096174645474</c:v>
                </c:pt>
                <c:pt idx="87">
                  <c:v>0.22740099563233773</c:v>
                </c:pt>
                <c:pt idx="88">
                  <c:v>0.22161116684275262</c:v>
                </c:pt>
                <c:pt idx="89">
                  <c:v>0.21591929008705568</c:v>
                </c:pt>
                <c:pt idx="90">
                  <c:v>0.21033168806032654</c:v>
                </c:pt>
                <c:pt idx="91">
                  <c:v>0.20485335769292778</c:v>
                </c:pt>
                <c:pt idx="92">
                  <c:v>0.1994881351587785</c:v>
                </c:pt>
                <c:pt idx="93">
                  <c:v>0.19423885557120424</c:v>
                </c:pt>
                <c:pt idx="94">
                  <c:v>0.18910750404304544</c:v>
                </c:pt>
                <c:pt idx="95">
                  <c:v>0.18409535554770706</c:v>
                </c:pt>
                <c:pt idx="96">
                  <c:v>0.17920310175764631</c:v>
                </c:pt>
                <c:pt idx="97">
                  <c:v>0.17443096373000688</c:v>
                </c:pt>
                <c:pt idx="98">
                  <c:v>0.1697787899348574</c:v>
                </c:pt>
                <c:pt idx="99">
                  <c:v>0.16524613966576707</c:v>
                </c:pt>
                <c:pt idx="100">
                  <c:v>0.16083235232663895</c:v>
                </c:pt>
                <c:pt idx="101">
                  <c:v>0.15653660344981657</c:v>
                </c:pt>
                <c:pt idx="102">
                  <c:v>0.15235794856992257</c:v>
                </c:pt>
                <c:pt idx="103">
                  <c:v>0.1482953562610908</c:v>
                </c:pt>
                <c:pt idx="104">
                  <c:v>0.14434773174991533</c:v>
                </c:pt>
                <c:pt idx="105">
                  <c:v>0.14051393255298583</c:v>
                </c:pt>
                <c:pt idx="106">
                  <c:v>0.13679277756679775</c:v>
                </c:pt>
                <c:pt idx="107">
                  <c:v>0.13318305097106165</c:v>
                </c:pt>
                <c:pt idx="108">
                  <c:v>0.12968350220469671</c:v>
                </c:pt>
                <c:pt idx="109">
                  <c:v>0.12629284314795552</c:v>
                </c:pt>
                <c:pt idx="110">
                  <c:v>0.12300974350317029</c:v>
                </c:pt>
                <c:pt idx="111">
                  <c:v>0.11983282521922645</c:v>
                </c:pt>
                <c:pt idx="112">
                  <c:v>0.11676065665729041</c:v>
                </c:pt>
                <c:pt idx="113">
                  <c:v>0.11379174705341211</c:v>
                </c:pt>
                <c:pt idx="114">
                  <c:v>0.11092454170120081</c:v>
                </c:pt>
                <c:pt idx="115">
                  <c:v>0.10815741815772673</c:v>
                </c:pt>
                <c:pt idx="116">
                  <c:v>0.10548868366997177</c:v>
                </c:pt>
                <c:pt idx="117">
                  <c:v>0.10291657392823639</c:v>
                </c:pt>
                <c:pt idx="118">
                  <c:v>0.10043925317715174</c:v>
                </c:pt>
                <c:pt idx="119">
                  <c:v>9.805481565365215E-2</c:v>
                </c:pt>
                <c:pt idx="120">
                  <c:v>9.5761288273622847E-2</c:v>
                </c:pt>
                <c:pt idx="121">
                  <c:v>9.3556634453685561E-2</c:v>
                </c:pt>
                <c:pt idx="122">
                  <c:v>9.1438758930215136E-2</c:v>
                </c:pt>
                <c:pt idx="123">
                  <c:v>8.9405513422826988E-2</c:v>
                </c:pt>
                <c:pt idx="124">
                  <c:v>8.7454702982581622E-2</c:v>
                </c:pt>
                <c:pt idx="125">
                  <c:v>8.5584092864731343E-2</c:v>
                </c:pt>
                <c:pt idx="126">
                  <c:v>8.3791415770529065E-2</c:v>
                </c:pt>
                <c:pt idx="127">
                  <c:v>8.2074379311189771E-2</c:v>
                </c:pt>
                <c:pt idx="128">
                  <c:v>8.0430673558617882E-2</c:v>
                </c:pt>
                <c:pt idx="129">
                  <c:v>7.8857978560871733E-2</c:v>
                </c:pt>
                <c:pt idx="130">
                  <c:v>7.7353971714841263E-2</c:v>
                </c:pt>
                <c:pt idx="131">
                  <c:v>7.5916334903626481E-2</c:v>
                </c:pt>
                <c:pt idx="132">
                  <c:v>7.4542761321034212E-2</c:v>
                </c:pt>
                <c:pt idx="133">
                  <c:v>7.3230961920155879E-2</c:v>
                </c:pt>
                <c:pt idx="134">
                  <c:v>7.1978671436701225E-2</c:v>
                </c:pt>
                <c:pt idx="135">
                  <c:v>7.0783653950564518E-2</c:v>
                </c:pt>
                <c:pt idx="136">
                  <c:v>6.964370796076591E-2</c:v>
                </c:pt>
                <c:pt idx="137">
                  <c:v>6.8556670959373789E-2</c:v>
                </c:pt>
                <c:pt idx="138">
                  <c:v>6.7520423499225934E-2</c:v>
                </c:pt>
                <c:pt idx="139">
                  <c:v>6.6532892758268902E-2</c:v>
                </c:pt>
                <c:pt idx="140">
                  <c:v>6.5592055610113831E-2</c:v>
                </c:pt>
                <c:pt idx="141">
                  <c:v>6.4695941216077357E-2</c:v>
                </c:pt>
                <c:pt idx="142">
                  <c:v>6.3842633158528783E-2</c:v>
                </c:pt>
                <c:pt idx="143">
                  <c:v>6.3030271138971639E-2</c:v>
                </c:pt>
                <c:pt idx="144">
                  <c:v>6.2257052267000401E-2</c:v>
                </c:pt>
                <c:pt idx="145">
                  <c:v>6.1521231968145962E-2</c:v>
                </c:pt>
                <c:pt idx="146">
                  <c:v>6.0821124539861993E-2</c:v>
                </c:pt>
                <c:pt idx="147">
                  <c:v>6.0155103385459485E-2</c:v>
                </c:pt>
                <c:pt idx="148">
                  <c:v>5.9521600955858012E-2</c:v>
                </c:pt>
                <c:pt idx="149">
                  <c:v>5.8919108428659106E-2</c:v>
                </c:pt>
                <c:pt idx="150">
                  <c:v>5.8346175153305868E-2</c:v>
                </c:pt>
                <c:pt idx="151">
                  <c:v>5.7801407890011536E-2</c:v>
                </c:pt>
                <c:pt idx="152">
                  <c:v>5.7283469868949166E-2</c:v>
                </c:pt>
                <c:pt idx="153">
                  <c:v>5.679107969466668E-2</c:v>
                </c:pt>
                <c:pt idx="154">
                  <c:v>5.6323010119212147E-2</c:v>
                </c:pt>
                <c:pt idx="155">
                  <c:v>5.5878086705774654E-2</c:v>
                </c:pt>
                <c:pt idx="156">
                  <c:v>5.5455186402963319E-2</c:v>
                </c:pt>
                <c:pt idx="157">
                  <c:v>5.5053236048183352E-2</c:v>
                </c:pt>
                <c:pt idx="158">
                  <c:v>5.4671210816902183E-2</c:v>
                </c:pt>
                <c:pt idx="159">
                  <c:v>5.4308132632938433E-2</c:v>
                </c:pt>
                <c:pt idx="160">
                  <c:v>5.396306855339561E-2</c:v>
                </c:pt>
                <c:pt idx="161">
                  <c:v>5.3635129140301552E-2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4-DF47-BC41-9B29EFEFA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179727"/>
        <c:axId val="1"/>
      </c:lineChart>
      <c:catAx>
        <c:axId val="21271797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127179727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0" orientation="landscape" horizontalDpi="-4" verticalDpi="-4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Palm Growth Profile</a:t>
            </a:r>
          </a:p>
        </c:rich>
      </c:tx>
      <c:layout>
        <c:manualLayout>
          <c:xMode val="edge"/>
          <c:yMode val="edge"/>
          <c:x val="0.3519561473289895"/>
          <c:y val="3.9024552908173561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245844058554336"/>
          <c:y val="0.224391179221998"/>
          <c:w val="0.79609128562509524"/>
          <c:h val="0.6000025009631685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ot"/>
            <c:size val="6"/>
            <c:spPr>
              <a:solidFill>
                <a:srgbClr val="0000D4"/>
              </a:solidFill>
              <a:ln>
                <a:solidFill>
                  <a:srgbClr val="0000D4"/>
                </a:solidFill>
                <a:prstDash val="solid"/>
              </a:ln>
            </c:spPr>
          </c:marker>
          <c:cat>
            <c:numRef>
              <c:f>'A.ForestLogistGrowthModel.xls'!$B$21:$B$182</c:f>
              <c:numCache>
                <c:formatCode>General</c:formatCode>
                <c:ptCount val="16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</c:numCache>
            </c:numRef>
          </c:cat>
          <c:val>
            <c:numRef>
              <c:f>'A.ForestLogistGrowthModel.xls'!$C$21:$C$182</c:f>
              <c:numCache>
                <c:formatCode>0</c:formatCode>
                <c:ptCount val="162"/>
                <c:pt idx="0">
                  <c:v>500</c:v>
                </c:pt>
                <c:pt idx="1">
                  <c:v>552.44020742833095</c:v>
                </c:pt>
                <c:pt idx="2">
                  <c:v>610.36353865273941</c:v>
                </c:pt>
                <c:pt idx="3">
                  <c:v>674.3395946717684</c:v>
                </c:pt>
                <c:pt idx="4">
                  <c:v>744.99632983397339</c:v>
                </c:pt>
                <c:pt idx="5">
                  <c:v>823.02584941293787</c:v>
                </c:pt>
                <c:pt idx="6">
                  <c:v>909.19074318746505</c:v>
                </c:pt>
                <c:pt idx="7">
                  <c:v>1004.330995570347</c:v>
                </c:pt>
                <c:pt idx="8">
                  <c:v>1109.3715137586948</c:v>
                </c:pt>
                <c:pt idx="9">
                  <c:v>1225.3303157259015</c:v>
                </c:pt>
                <c:pt idx="10">
                  <c:v>1353.32741944754</c:v>
                </c:pt>
                <c:pt idx="11">
                  <c:v>1494.5944733157198</c:v>
                </c:pt>
                <c:pt idx="12">
                  <c:v>1650.4851649633772</c:v>
                </c:pt>
                <c:pt idx="13">
                  <c:v>1822.4864413479395</c:v>
                </c:pt>
                <c:pt idx="14">
                  <c:v>2012.2305665220272</c:v>
                </c:pt>
                <c:pt idx="15">
                  <c:v>2221.5080345600363</c:v>
                </c:pt>
                <c:pt idx="16">
                  <c:v>2452.2813430406031</c:v>
                </c:pt>
                <c:pt idx="17">
                  <c:v>2706.6996166384702</c:v>
                </c:pt>
                <c:pt idx="18">
                  <c:v>2987.1140499854105</c:v>
                </c:pt>
                <c:pt idx="19">
                  <c:v>3296.094113141768</c:v>
                </c:pt>
                <c:pt idx="20">
                  <c:v>3636.4444307928625</c:v>
                </c:pt>
                <c:pt idx="21">
                  <c:v>4011.2222065606147</c:v>
                </c:pt>
                <c:pt idx="22">
                  <c:v>4423.7550154246137</c:v>
                </c:pt>
                <c:pt idx="23">
                  <c:v>4877.6587289427107</c:v>
                </c:pt>
                <c:pt idx="24">
                  <c:v>5376.8552684974484</c:v>
                </c:pt>
                <c:pt idx="25">
                  <c:v>5925.5897999722192</c:v>
                </c:pt>
                <c:pt idx="26">
                  <c:v>6528.4468880312061</c:v>
                </c:pt>
                <c:pt idx="27">
                  <c:v>7190.3650187751118</c:v>
                </c:pt>
                <c:pt idx="28">
                  <c:v>7916.648775670802</c:v>
                </c:pt>
                <c:pt idx="29">
                  <c:v>8712.9778157024703</c:v>
                </c:pt>
                <c:pt idx="30">
                  <c:v>9585.4116420481259</c:v>
                </c:pt>
                <c:pt idx="31">
                  <c:v>10540.389008971695</c:v>
                </c:pt>
                <c:pt idx="32">
                  <c:v>11584.720628515559</c:v>
                </c:pt>
                <c:pt idx="33">
                  <c:v>12725.573683678558</c:v>
                </c:pt>
                <c:pt idx="34">
                  <c:v>13970.446498476709</c:v>
                </c:pt>
                <c:pt idx="35">
                  <c:v>15327.131584203451</c:v>
                </c:pt>
                <c:pt idx="36">
                  <c:v>16803.665189515294</c:v>
                </c:pt>
                <c:pt idx="37">
                  <c:v>18408.261449671361</c:v>
                </c:pt>
                <c:pt idx="38">
                  <c:v>20149.229281120148</c:v>
                </c:pt>
                <c:pt idx="39">
                  <c:v>22034.870328686869</c:v>
                </c:pt>
                <c:pt idx="40">
                  <c:v>24073.35657306117</c:v>
                </c:pt>
                <c:pt idx="41">
                  <c:v>26272.58667554686</c:v>
                </c:pt>
                <c:pt idx="42">
                  <c:v>28640.020801926526</c:v>
                </c:pt>
                <c:pt idx="43">
                  <c:v>31182.49454808607</c:v>
                </c:pt>
                <c:pt idx="44">
                  <c:v>33906.013695550457</c:v>
                </c:pt>
                <c:pt idx="45">
                  <c:v>36815.532846926711</c:v>
                </c:pt>
                <c:pt idx="46">
                  <c:v>39914.722497866394</c:v>
                </c:pt>
                <c:pt idx="47">
                  <c:v>43205.730733267985</c:v>
                </c:pt>
                <c:pt idx="48">
                  <c:v>46688.947398199023</c:v>
                </c:pt>
                <c:pt idx="49">
                  <c:v>50362.780162137082</c:v>
                </c:pt>
                <c:pt idx="50">
                  <c:v>54223.453212517787</c:v>
                </c:pt>
                <c:pt idx="51">
                  <c:v>58264.840203644882</c:v>
                </c:pt>
                <c:pt idx="52">
                  <c:v>62478.343368405243</c:v>
                </c:pt>
                <c:pt idx="53">
                  <c:v>66852.830208515545</c:v>
                </c:pt>
                <c:pt idx="54">
                  <c:v>71374.637792693888</c:v>
                </c:pt>
                <c:pt idx="55">
                  <c:v>76027.652359569562</c:v>
                </c:pt>
                <c:pt idx="56">
                  <c:v>80793.468684900334</c:v>
                </c:pt>
                <c:pt idx="57">
                  <c:v>85651.629680052982</c:v>
                </c:pt>
                <c:pt idx="58">
                  <c:v>90579.942198392921</c:v>
                </c:pt>
                <c:pt idx="59">
                  <c:v>95554.860387990571</c:v>
                </c:pt>
                <c:pt idx="60">
                  <c:v>100551.92355117935</c:v>
                </c:pt>
                <c:pt idx="61">
                  <c:v>105546.23177318186</c:v>
                </c:pt>
                <c:pt idx="62">
                  <c:v>110512.9399386085</c:v>
                </c:pt>
                <c:pt idx="63">
                  <c:v>115427.74944481932</c:v>
                </c:pt>
                <c:pt idx="64">
                  <c:v>120267.37708600221</c:v>
                </c:pt>
                <c:pt idx="65">
                  <c:v>125009.9822034931</c:v>
                </c:pt>
                <c:pt idx="66">
                  <c:v>129635.53610227481</c:v>
                </c:pt>
                <c:pt idx="67">
                  <c:v>134126.12161662345</c:v>
                </c:pt>
                <c:pt idx="68">
                  <c:v>138466.15517973277</c:v>
                </c:pt>
                <c:pt idx="69">
                  <c:v>142642.52839145577</c:v>
                </c:pt>
                <c:pt idx="70">
                  <c:v>146644.67048600951</c:v>
                </c:pt>
                <c:pt idx="71">
                  <c:v>150464.53694583659</c:v>
                </c:pt>
                <c:pt idx="72">
                  <c:v>154096.53255428947</c:v>
                </c:pt>
                <c:pt idx="73">
                  <c:v>157537.37930349022</c:v>
                </c:pt>
                <c:pt idx="74">
                  <c:v>160785.94075525156</c:v>
                </c:pt>
                <c:pt idx="75">
                  <c:v>163843.01476160437</c:v>
                </c:pt>
                <c:pt idx="76">
                  <c:v>166711.10602058872</c:v>
                </c:pt>
                <c:pt idx="77">
                  <c:v>169394.18894282638</c:v>
                </c:pt>
                <c:pt idx="78">
                  <c:v>171897.46991697809</c:v>
                </c:pt>
                <c:pt idx="79">
                  <c:v>174227.15646068798</c:v>
                </c:pt>
                <c:pt idx="80">
                  <c:v>176390.23907813567</c:v>
                </c:pt>
                <c:pt idx="81">
                  <c:v>178394.2900348831</c:v>
                </c:pt>
                <c:pt idx="82">
                  <c:v>180247.28179077667</c:v>
                </c:pt>
                <c:pt idx="83">
                  <c:v>181957.42655576894</c:v>
                </c:pt>
                <c:pt idx="84">
                  <c:v>183533.03737760577</c:v>
                </c:pt>
                <c:pt idx="85">
                  <c:v>184982.41033843902</c:v>
                </c:pt>
                <c:pt idx="86">
                  <c:v>186313.72681776693</c:v>
                </c:pt>
                <c:pt idx="87">
                  <c:v>187534.97434956356</c:v>
                </c:pt>
                <c:pt idx="88">
                  <c:v>188653.88433434535</c:v>
                </c:pt>
                <c:pt idx="89">
                  <c:v>189677.88473264995</c:v>
                </c:pt>
                <c:pt idx="90">
                  <c:v>190614.06583612043</c:v>
                </c:pt>
                <c:pt idx="91">
                  <c:v>191469.15725971534</c:v>
                </c:pt>
                <c:pt idx="92">
                  <c:v>192249.51440053759</c:v>
                </c:pt>
                <c:pt idx="93">
                  <c:v>192961.11274623868</c:v>
                </c:pt>
                <c:pt idx="94">
                  <c:v>193609.54857355304</c:v>
                </c:pt>
                <c:pt idx="95">
                  <c:v>194200.04474338688</c:v>
                </c:pt>
                <c:pt idx="96">
                  <c:v>194737.46046427151</c:v>
                </c:pt>
                <c:pt idx="97">
                  <c:v>195226.30405472021</c:v>
                </c:pt>
                <c:pt idx="98">
                  <c:v>195670.74788304997</c:v>
                </c:pt>
                <c:pt idx="99">
                  <c:v>196074.64479815203</c:v>
                </c:pt>
                <c:pt idx="100">
                  <c:v>196441.54548537932</c:v>
                </c:pt>
                <c:pt idx="101">
                  <c:v>196774.7162879472</c:v>
                </c:pt>
                <c:pt idx="102">
                  <c:v>197077.1571264352</c:v>
                </c:pt>
                <c:pt idx="103">
                  <c:v>197351.61922797438</c:v>
                </c:pt>
                <c:pt idx="104">
                  <c:v>197600.62244359899</c:v>
                </c:pt>
                <c:pt idx="105">
                  <c:v>197826.47198824849</c:v>
                </c:pt>
                <c:pt idx="106">
                  <c:v>198031.27448428521</c:v>
                </c:pt>
                <c:pt idx="107">
                  <c:v>198216.95322736105</c:v>
                </c:pt>
                <c:pt idx="108">
                  <c:v>198385.26262419025</c:v>
                </c:pt>
                <c:pt idx="109">
                  <c:v>198537.80177632405</c:v>
                </c:pt>
                <c:pt idx="110">
                  <c:v>198676.02720334253</c:v>
                </c:pt>
                <c:pt idx="111">
                  <c:v>198801.26471382732</c:v>
                </c:pt>
                <c:pt idx="112">
                  <c:v>198914.72044380818</c:v>
                </c:pt>
                <c:pt idx="113">
                  <c:v>199017.49109072931</c:v>
                </c:pt>
                <c:pt idx="114">
                  <c:v>199110.57337690992</c:v>
                </c:pt>
                <c:pt idx="115">
                  <c:v>199194.87278045228</c:v>
                </c:pt>
                <c:pt idx="116">
                  <c:v>199271.21157397042</c:v>
                </c:pt>
                <c:pt idx="117">
                  <c:v>199340.33621270291</c:v>
                </c:pt>
                <c:pt idx="118">
                  <c:v>199402.92411381329</c:v>
                </c:pt>
                <c:pt idx="119">
                  <c:v>199459.58986819032</c:v>
                </c:pt>
                <c:pt idx="120">
                  <c:v>199510.89092502263</c:v>
                </c:pt>
                <c:pt idx="121">
                  <c:v>199557.33278799278</c:v>
                </c:pt>
                <c:pt idx="122">
                  <c:v>199599.37376022566</c:v>
                </c:pt>
                <c:pt idx="123">
                  <c:v>199637.42927323587</c:v>
                </c:pt>
                <c:pt idx="124">
                  <c:v>199671.87583312549</c:v>
                </c:pt>
                <c:pt idx="125">
                  <c:v>199703.05461523967</c:v>
                </c:pt>
                <c:pt idx="126">
                  <c:v>199731.27473644301</c:v>
                </c:pt>
                <c:pt idx="127">
                  <c:v>199756.81623216823</c:v>
                </c:pt>
                <c:pt idx="128">
                  <c:v>199779.93276343212</c:v>
                </c:pt>
                <c:pt idx="129">
                  <c:v>199800.85407713428</c:v>
                </c:pt>
                <c:pt idx="130">
                  <c:v>199819.78824116016</c:v>
                </c:pt>
                <c:pt idx="131">
                  <c:v>199836.92367411265</c:v>
                </c:pt>
                <c:pt idx="132">
                  <c:v>199852.43098789777</c:v>
                </c:pt>
                <c:pt idx="133">
                  <c:v>199866.46465989121</c:v>
                </c:pt>
                <c:pt idx="134">
                  <c:v>199879.16455001605</c:v>
                </c:pt>
                <c:pt idx="135">
                  <c:v>199890.65727676215</c:v>
                </c:pt>
                <c:pt idx="136">
                  <c:v>199901.0574649729</c:v>
                </c:pt>
                <c:pt idx="137">
                  <c:v>199910.4688771138</c:v>
                </c:pt>
                <c:pt idx="138">
                  <c:v>199918.98543870827</c:v>
                </c:pt>
                <c:pt idx="139">
                  <c:v>199926.69216768371</c:v>
                </c:pt>
                <c:pt idx="140">
                  <c:v>199933.66601650184</c:v>
                </c:pt>
                <c:pt idx="141">
                  <c:v>199939.9766351521</c:v>
                </c:pt>
                <c:pt idx="142">
                  <c:v>199945.68706235755</c:v>
                </c:pt>
                <c:pt idx="143">
                  <c:v>199950.85435167665</c:v>
                </c:pt>
                <c:pt idx="144">
                  <c:v>199955.53013857422</c:v>
                </c:pt>
                <c:pt idx="145">
                  <c:v>199959.7611539799</c:v>
                </c:pt>
                <c:pt idx="146">
                  <c:v>199963.58968934466</c:v>
                </c:pt>
                <c:pt idx="147">
                  <c:v>199967.05401774423</c:v>
                </c:pt>
                <c:pt idx="148">
                  <c:v>199970.1887751566</c:v>
                </c:pt>
                <c:pt idx="149">
                  <c:v>199973.02530565986</c:v>
                </c:pt>
                <c:pt idx="150">
                  <c:v>199975.5919739462</c:v>
                </c:pt>
                <c:pt idx="151">
                  <c:v>199977.91444823219</c:v>
                </c:pt>
                <c:pt idx="152">
                  <c:v>199980.01595635837</c:v>
                </c:pt>
                <c:pt idx="153">
                  <c:v>199981.91751760908</c:v>
                </c:pt>
                <c:pt idx="154">
                  <c:v>199983.63815254639</c:v>
                </c:pt>
                <c:pt idx="155">
                  <c:v>199985.1950729368</c:v>
                </c:pt>
                <c:pt idx="156">
                  <c:v>199986.60385365444</c:v>
                </c:pt>
                <c:pt idx="157">
                  <c:v>199987.87858826644</c:v>
                </c:pt>
                <c:pt idx="158">
                  <c:v>199989.03202984604</c:v>
                </c:pt>
                <c:pt idx="159">
                  <c:v>199990.0757184129</c:v>
                </c:pt>
                <c:pt idx="160">
                  <c:v>199991.02009626885</c:v>
                </c:pt>
                <c:pt idx="161">
                  <c:v>199991.87461237592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4A-9D4C-A13A-37867A26A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545007"/>
        <c:axId val="1"/>
      </c:lineChart>
      <c:catAx>
        <c:axId val="207854500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078545007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Teak Growth Profile</a:t>
            </a:r>
          </a:p>
        </c:rich>
      </c:tx>
      <c:layout>
        <c:manualLayout>
          <c:xMode val="edge"/>
          <c:yMode val="edge"/>
          <c:x val="0.35654596100278552"/>
          <c:y val="3.8647388576800008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92757660167131"/>
          <c:y val="0.22222248431660005"/>
          <c:w val="0.8022284122562674"/>
          <c:h val="0.59903452294040016"/>
        </c:manualLayout>
      </c:layout>
      <c:lineChart>
        <c:grouping val="standard"/>
        <c:varyColors val="0"/>
        <c:ser>
          <c:idx val="0"/>
          <c:order val="0"/>
          <c:tx>
            <c:strRef>
              <c:f>'A.ForestLogistGrowthModel.xls'!$F$20</c:f>
              <c:strCache>
                <c:ptCount val="1"/>
                <c:pt idx="0">
                  <c:v>Teak</c:v>
                </c:pt>
              </c:strCache>
            </c:strRef>
          </c:tx>
          <c:spPr>
            <a:ln w="25400">
              <a:solidFill>
                <a:srgbClr val="900000"/>
              </a:solidFill>
              <a:prstDash val="solid"/>
            </a:ln>
          </c:spPr>
          <c:marker>
            <c:symbol val="dash"/>
            <c:size val="6"/>
            <c:spPr>
              <a:solidFill>
                <a:srgbClr val="900000"/>
              </a:solidFill>
              <a:ln>
                <a:solidFill>
                  <a:srgbClr val="900000"/>
                </a:solidFill>
                <a:prstDash val="solid"/>
              </a:ln>
            </c:spPr>
          </c:marker>
          <c:val>
            <c:numRef>
              <c:f>'A.ForestLogistGrowthModel.xls'!$F$21:$F$182</c:f>
              <c:numCache>
                <c:formatCode>0</c:formatCode>
                <c:ptCount val="162"/>
                <c:pt idx="0">
                  <c:v>500</c:v>
                </c:pt>
                <c:pt idx="1">
                  <c:v>528.16365484598191</c:v>
                </c:pt>
                <c:pt idx="2">
                  <c:v>557.90734812252651</c:v>
                </c:pt>
                <c:pt idx="3">
                  <c:v>589.31898874388582</c:v>
                </c:pt>
                <c:pt idx="4">
                  <c:v>622.49129164416547</c:v>
                </c:pt>
                <c:pt idx="5">
                  <c:v>657.52203067627386</c:v>
                </c:pt>
                <c:pt idx="6">
                  <c:v>694.51430366940065</c:v>
                </c:pt>
                <c:pt idx="7">
                  <c:v>733.5768100923699</c:v>
                </c:pt>
                <c:pt idx="8">
                  <c:v>774.82414176912221</c:v>
                </c:pt>
                <c:pt idx="9">
                  <c:v>818.37708708864636</c:v>
                </c:pt>
                <c:pt idx="10">
                  <c:v>864.36294914443624</c:v>
                </c:pt>
                <c:pt idx="11">
                  <c:v>912.91587822751569</c:v>
                </c:pt>
                <c:pt idx="12">
                  <c:v>964.17721908171939</c:v>
                </c:pt>
                <c:pt idx="13">
                  <c:v>1018.2958733096029</c:v>
                </c:pt>
                <c:pt idx="14">
                  <c:v>1075.4286772914734</c:v>
                </c:pt>
                <c:pt idx="15">
                  <c:v>1135.7407959477741</c:v>
                </c:pt>
                <c:pt idx="16">
                  <c:v>1199.4061326357073</c:v>
                </c:pt>
                <c:pt idx="17">
                  <c:v>1266.6077554235449</c:v>
                </c:pt>
                <c:pt idx="18">
                  <c:v>1337.5383399297075</c:v>
                </c:pt>
                <c:pt idx="19">
                  <c:v>1412.4006288472324</c:v>
                </c:pt>
                <c:pt idx="20">
                  <c:v>1491.407908196597</c:v>
                </c:pt>
                <c:pt idx="21">
                  <c:v>1574.7845002597815</c:v>
                </c:pt>
                <c:pt idx="22">
                  <c:v>1662.7662730445563</c:v>
                </c:pt>
                <c:pt idx="23">
                  <c:v>1755.6011660088384</c:v>
                </c:pt>
                <c:pt idx="24">
                  <c:v>1853.5497316390174</c:v>
                </c:pt>
                <c:pt idx="25">
                  <c:v>1956.8856923217254</c:v>
                </c:pt>
                <c:pt idx="26">
                  <c:v>2065.896511773858</c:v>
                </c:pt>
                <c:pt idx="27">
                  <c:v>2180.8839800988526</c:v>
                </c:pt>
                <c:pt idx="28">
                  <c:v>2302.1648113163383</c:v>
                </c:pt>
                <c:pt idx="29">
                  <c:v>2430.0712519652125</c:v>
                </c:pt>
                <c:pt idx="30">
                  <c:v>2564.9516991048281</c:v>
                </c:pt>
                <c:pt idx="31">
                  <c:v>2707.1713257330939</c:v>
                </c:pt>
                <c:pt idx="32">
                  <c:v>2857.1127113016737</c:v>
                </c:pt>
                <c:pt idx="33">
                  <c:v>3015.1764746348254</c:v>
                </c:pt>
                <c:pt idx="34">
                  <c:v>3181.7819061475402</c:v>
                </c:pt>
                <c:pt idx="35">
                  <c:v>3357.3675958083963</c:v>
                </c:pt>
                <c:pt idx="36">
                  <c:v>3542.3920528008052</c:v>
                </c:pt>
                <c:pt idx="37">
                  <c:v>3737.3343123013383</c:v>
                </c:pt>
                <c:pt idx="38">
                  <c:v>3942.6945242138522</c:v>
                </c:pt>
                <c:pt idx="39">
                  <c:v>4158.9945180721024</c:v>
                </c:pt>
                <c:pt idx="40">
                  <c:v>4386.7783376503676</c:v>
                </c:pt>
                <c:pt idx="41">
                  <c:v>4626.6127381013721</c:v>
                </c:pt>
                <c:pt idx="42">
                  <c:v>4879.0876376736378</c:v>
                </c:pt>
                <c:pt idx="43">
                  <c:v>5144.8165152477823</c:v>
                </c:pt>
                <c:pt idx="44">
                  <c:v>5424.4367440756314</c:v>
                </c:pt>
                <c:pt idx="45">
                  <c:v>5718.6098512105355</c:v>
                </c:pt>
                <c:pt idx="46">
                  <c:v>6028.0216911872922</c:v>
                </c:pt>
                <c:pt idx="47">
                  <c:v>6353.382521552051</c:v>
                </c:pt>
                <c:pt idx="48">
                  <c:v>6695.4269668649058</c:v>
                </c:pt>
                <c:pt idx="49">
                  <c:v>7054.9138568115377</c:v>
                </c:pt>
                <c:pt idx="50">
                  <c:v>7432.6259230779569</c:v>
                </c:pt>
                <c:pt idx="51">
                  <c:v>7829.3693386802597</c:v>
                </c:pt>
                <c:pt idx="52">
                  <c:v>8245.973082517874</c:v>
                </c:pt>
                <c:pt idx="53">
                  <c:v>8683.2881110561921</c:v>
                </c:pt>
                <c:pt idx="54">
                  <c:v>9142.1863182678499</c:v>
                </c:pt>
                <c:pt idx="55">
                  <c:v>9623.5592643008677</c:v>
                </c:pt>
                <c:pt idx="56">
                  <c:v>10128.316652828755</c:v>
                </c:pt>
                <c:pt idx="57">
                  <c:v>10657.384536709364</c:v>
                </c:pt>
                <c:pt idx="58">
                  <c:v>11211.70323147666</c:v>
                </c:pt>
                <c:pt idx="59">
                  <c:v>11792.224916356283</c:v>
                </c:pt>
                <c:pt idx="60">
                  <c:v>12399.910902979465</c:v>
                </c:pt>
                <c:pt idx="61">
                  <c:v>13035.728552821785</c:v>
                </c:pt>
                <c:pt idx="62">
                  <c:v>13700.647825663975</c:v>
                </c:pt>
                <c:pt idx="63">
                  <c:v>14395.637443117652</c:v>
                </c:pt>
                <c:pt idx="64">
                  <c:v>15121.660653530789</c:v>
                </c:pt>
                <c:pt idx="65">
                  <c:v>15879.67058743949</c:v>
                </c:pt>
                <c:pt idx="66">
                  <c:v>16670.605196212266</c:v>
                </c:pt>
                <c:pt idx="67">
                  <c:v>17495.381770683209</c:v>
                </c:pt>
                <c:pt idx="68">
                  <c:v>18354.891041426421</c:v>
                </c:pt>
                <c:pt idx="69">
                  <c:v>19249.990867909764</c:v>
                </c:pt>
                <c:pt idx="70">
                  <c:v>20181.499530091052</c:v>
                </c:pt>
                <c:pt idx="71">
                  <c:v>21150.188643076624</c:v>
                </c:pt>
                <c:pt idx="72">
                  <c:v>22156.775723224237</c:v>
                </c:pt>
                <c:pt idx="73">
                  <c:v>23201.916442484842</c:v>
                </c:pt>
                <c:pt idx="74">
                  <c:v>24286.196616765574</c:v>
                </c:pt>
                <c:pt idx="75">
                  <c:v>25410.123983545684</c:v>
                </c:pt>
                <c:pt idx="76">
                  <c:v>26574.119833751931</c:v>
                </c:pt>
                <c:pt idx="77">
                  <c:v>27778.51057281992</c:v>
                </c:pt>
                <c:pt idx="78">
                  <c:v>29023.519295728554</c:v>
                </c:pt>
                <c:pt idx="79">
                  <c:v>30309.257470351517</c:v>
                </c:pt>
                <c:pt idx="80">
                  <c:v>31635.716832449758</c:v>
                </c:pt>
                <c:pt idx="81">
                  <c:v>33002.761603735205</c:v>
                </c:pt>
                <c:pt idx="82">
                  <c:v>34410.121151347346</c:v>
                </c:pt>
                <c:pt idx="83">
                  <c:v>35857.38321247053</c:v>
                </c:pt>
                <c:pt idx="84">
                  <c:v>37343.98781134771</c:v>
                </c:pt>
                <c:pt idx="85">
                  <c:v>38869.221997295826</c:v>
                </c:pt>
                <c:pt idx="86">
                  <c:v>40432.215531194808</c:v>
                </c:pt>
                <c:pt idx="87">
                  <c:v>42031.937644054124</c:v>
                </c:pt>
                <c:pt idx="88">
                  <c:v>43667.194984446294</c:v>
                </c:pt>
                <c:pt idx="89">
                  <c:v>45336.630861701262</c:v>
                </c:pt>
                <c:pt idx="90">
                  <c:v>47038.725878727666</c:v>
                </c:pt>
                <c:pt idx="91">
                  <c:v>48771.80003220759</c:v>
                </c:pt>
                <c:pt idx="92">
                  <c:v>50534.016338848269</c:v>
                </c:pt>
                <c:pt idx="93">
                  <c:v>52323.386024630316</c:v>
                </c:pt>
                <c:pt idx="94">
                  <c:v>54137.775289933612</c:v>
                </c:pt>
                <c:pt idx="95">
                  <c:v>55974.913637534351</c:v>
                </c:pt>
                <c:pt idx="96">
                  <c:v>57832.403723324438</c:v>
                </c:pt>
                <c:pt idx="97">
                  <c:v>59707.732661873815</c:v>
                </c:pt>
                <c:pt idx="98">
                  <c:v>61598.284691363173</c:v>
                </c:pt>
                <c:pt idx="99">
                  <c:v>63501.355075721767</c:v>
                </c:pt>
                <c:pt idx="100">
                  <c:v>65414.165096793782</c:v>
                </c:pt>
                <c:pt idx="101">
                  <c:v>67333.877966776519</c:v>
                </c:pt>
                <c:pt idx="102">
                  <c:v>69257.615471731697</c:v>
                </c:pt>
                <c:pt idx="103">
                  <c:v>71182.475141285569</c:v>
                </c:pt>
                <c:pt idx="104">
                  <c:v>73105.547728216698</c:v>
                </c:pt>
                <c:pt idx="105">
                  <c:v>75023.934774855719</c:v>
                </c:pt>
                <c:pt idx="106">
                  <c:v>76934.766041317751</c:v>
                </c:pt>
                <c:pt idx="107">
                  <c:v>78835.216573618207</c:v>
                </c:pt>
                <c:pt idx="108">
                  <c:v>80722.523197581831</c:v>
                </c:pt>
                <c:pt idx="109">
                  <c:v>82594.000236887834</c:v>
                </c:pt>
                <c:pt idx="110">
                  <c:v>84447.054270188266</c:v>
                </c:pt>
                <c:pt idx="111">
                  <c:v>86279.197762452939</c:v>
                </c:pt>
                <c:pt idx="112">
                  <c:v>88088.061428895613</c:v>
                </c:pt>
                <c:pt idx="113">
                  <c:v>89871.405215300503</c:v>
                </c:pt>
                <c:pt idx="114">
                  <c:v>91627.127805533513</c:v>
                </c:pt>
                <c:pt idx="115">
                  <c:v>93353.274594715098</c:v>
                </c:pt>
                <c:pt idx="116">
                  <c:v>95048.044094189681</c:v>
                </c:pt>
                <c:pt idx="117">
                  <c:v>96709.792761337361</c:v>
                </c:pt>
                <c:pt idx="118">
                  <c:v>98337.038272790625</c:v>
                </c:pt>
                <c:pt idx="119">
                  <c:v>99928.461283186931</c:v>
                </c:pt>
                <c:pt idx="120">
                  <c:v>101482.90573274746</c:v>
                </c:pt>
                <c:pt idx="121">
                  <c:v>102999.37778538142</c:v>
                </c:pt>
                <c:pt idx="122">
                  <c:v>104477.04349443555</c:v>
                </c:pt>
                <c:pt idx="123">
                  <c:v>105915.22530552317</c:v>
                </c:pt>
                <c:pt idx="124">
                  <c:v>107313.39751504676</c:v>
                </c:pt>
                <c:pt idx="125">
                  <c:v>108671.18080915629</c:v>
                </c:pt>
                <c:pt idx="126">
                  <c:v>109988.33601110798</c:v>
                </c:pt>
                <c:pt idx="127">
                  <c:v>111264.75716552725</c:v>
                </c:pt>
                <c:pt idx="128">
                  <c:v>112500.46408620656</c:v>
                </c:pt>
                <c:pt idx="129">
                  <c:v>113695.59449008631</c:v>
                </c:pt>
                <c:pt idx="130">
                  <c:v>114850.39583430217</c:v>
                </c:pt>
                <c:pt idx="131">
                  <c:v>115965.21696596888</c:v>
                </c:pt>
                <c:pt idx="132">
                  <c:v>117040.49968603798</c:v>
                </c:pt>
                <c:pt idx="133">
                  <c:v>118076.77031942725</c:v>
                </c:pt>
                <c:pt idx="134">
                  <c:v>119074.63137397295</c:v>
                </c:pt>
                <c:pt idx="135">
                  <c:v>120034.75336085967</c:v>
                </c:pt>
                <c:pt idx="136">
                  <c:v>120957.86683927935</c:v>
                </c:pt>
                <c:pt idx="137">
                  <c:v>121844.75473835673</c:v>
                </c:pt>
                <c:pt idx="138">
                  <c:v>122696.24500002268</c:v>
                </c:pt>
                <c:pt idx="139">
                  <c:v>123513.2035776525</c:v>
                </c:pt>
                <c:pt idx="140">
                  <c:v>124296.52781701655</c:v>
                </c:pt>
                <c:pt idx="141">
                  <c:v>125047.14023848616</c:v>
                </c:pt>
                <c:pt idx="142">
                  <c:v>125765.98273254615</c:v>
                </c:pt>
                <c:pt idx="143">
                  <c:v>126454.01117451003</c:v>
                </c:pt>
                <c:pt idx="144">
                  <c:v>127112.190458916</c:v>
                </c:pt>
                <c:pt idx="145">
                  <c:v>127741.48994938999</c:v>
                </c:pt>
                <c:pt idx="146">
                  <c:v>128342.87933576886</c:v>
                </c:pt>
                <c:pt idx="147">
                  <c:v>128917.3248869441</c:v>
                </c:pt>
                <c:pt idx="148">
                  <c:v>129465.78608517227</c:v>
                </c:pt>
                <c:pt idx="149">
                  <c:v>129989.2126254516</c:v>
                </c:pt>
                <c:pt idx="150">
                  <c:v>130488.54176193122</c:v>
                </c:pt>
                <c:pt idx="151">
                  <c:v>130964.69598214942</c:v>
                </c:pt>
                <c:pt idx="152">
                  <c:v>131418.58098913508</c:v>
                </c:pt>
                <c:pt idx="153">
                  <c:v>131851.08397099801</c:v>
                </c:pt>
                <c:pt idx="154">
                  <c:v>132263.07213753407</c:v>
                </c:pt>
                <c:pt idx="155">
                  <c:v>132655.39150352887</c:v>
                </c:pt>
                <c:pt idx="156">
                  <c:v>133028.86589881705</c:v>
                </c:pt>
                <c:pt idx="157">
                  <c:v>133384.29618570473</c:v>
                </c:pt>
                <c:pt idx="158">
                  <c:v>133722.45966505352</c:v>
                </c:pt>
                <c:pt idx="159">
                  <c:v>134044.10965312182</c:v>
                </c:pt>
                <c:pt idx="160">
                  <c:v>134349.97521213914</c:v>
                </c:pt>
                <c:pt idx="161">
                  <c:v>134640.76101852226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7D0-F241-BFCE-92785D56E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252111"/>
        <c:axId val="1"/>
      </c:lineChart>
      <c:catAx>
        <c:axId val="212825211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128252111"/>
        <c:crosses val="autoZero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13" Type="http://schemas.openxmlformats.org/officeDocument/2006/relationships/chart" Target="../charts/chart15.xml"/><Relationship Id="rId18" Type="http://schemas.openxmlformats.org/officeDocument/2006/relationships/chart" Target="../charts/chart2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12" Type="http://schemas.openxmlformats.org/officeDocument/2006/relationships/chart" Target="../charts/chart14.xml"/><Relationship Id="rId17" Type="http://schemas.openxmlformats.org/officeDocument/2006/relationships/chart" Target="../charts/chart19.xml"/><Relationship Id="rId2" Type="http://schemas.openxmlformats.org/officeDocument/2006/relationships/chart" Target="../charts/chart4.xml"/><Relationship Id="rId16" Type="http://schemas.openxmlformats.org/officeDocument/2006/relationships/chart" Target="../charts/chart18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5" Type="http://schemas.openxmlformats.org/officeDocument/2006/relationships/chart" Target="../charts/chart7.xml"/><Relationship Id="rId15" Type="http://schemas.openxmlformats.org/officeDocument/2006/relationships/chart" Target="../charts/chart17.xml"/><Relationship Id="rId10" Type="http://schemas.openxmlformats.org/officeDocument/2006/relationships/chart" Target="../charts/chart12.xml"/><Relationship Id="rId19" Type="http://schemas.openxmlformats.org/officeDocument/2006/relationships/chart" Target="../charts/chart21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Relationship Id="rId14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ict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ict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76200</xdr:rowOff>
        </xdr:from>
        <xdr:to>
          <xdr:col>1</xdr:col>
          <xdr:colOff>1282700</xdr:colOff>
          <xdr:row>13</xdr:row>
          <xdr:rowOff>190500</xdr:rowOff>
        </xdr:to>
        <xdr:sp macro="" textlink="">
          <xdr:nvSpPr>
            <xdr:cNvPr id="70657" name="Picture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0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1295400</xdr:colOff>
      <xdr:row>24</xdr:row>
      <xdr:rowOff>50800</xdr:rowOff>
    </xdr:from>
    <xdr:to>
      <xdr:col>6</xdr:col>
      <xdr:colOff>673100</xdr:colOff>
      <xdr:row>36</xdr:row>
      <xdr:rowOff>228600</xdr:rowOff>
    </xdr:to>
    <xdr:graphicFrame macro="">
      <xdr:nvGraphicFramePr>
        <xdr:cNvPr id="70658" name="Chart 2">
          <a:extLst>
            <a:ext uri="{FF2B5EF4-FFF2-40B4-BE49-F238E27FC236}">
              <a16:creationId xmlns:a16="http://schemas.microsoft.com/office/drawing/2014/main" id="{00000000-0008-0000-0000-0000021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12700</xdr:colOff>
      <xdr:row>39</xdr:row>
      <xdr:rowOff>0</xdr:rowOff>
    </xdr:from>
    <xdr:to>
      <xdr:col>6</xdr:col>
      <xdr:colOff>673100</xdr:colOff>
      <xdr:row>51</xdr:row>
      <xdr:rowOff>203200</xdr:rowOff>
    </xdr:to>
    <xdr:graphicFrame macro="">
      <xdr:nvGraphicFramePr>
        <xdr:cNvPr id="70659" name="Chart 3">
          <a:extLst>
            <a:ext uri="{FF2B5EF4-FFF2-40B4-BE49-F238E27FC236}">
              <a16:creationId xmlns:a16="http://schemas.microsoft.com/office/drawing/2014/main" id="{00000000-0008-0000-0000-0000031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0.02004</cdr:x>
      <cdr:y>0.13687</cdr:y>
    </cdr:from>
    <cdr:to>
      <cdr:x>0.08874</cdr:x>
      <cdr:y>0.2129</cdr:y>
    </cdr:to>
    <cdr:sp macro="" textlink="">
      <cdr:nvSpPr>
        <cdr:cNvPr id="34817" name="Text 1">
          <a:extLst xmlns:a="http://schemas.openxmlformats.org/drawingml/2006/main">
            <a:ext uri="{FF2B5EF4-FFF2-40B4-BE49-F238E27FC236}">
              <a16:creationId xmlns:a16="http://schemas.microsoft.com/office/drawing/2014/main" id="{FFAE2EDB-478A-534A-8C21-312DB31FB1F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621" y="342436"/>
          <a:ext cx="317614" cy="190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Helv" charset="0"/>
            </a:rPr>
            <a:t>M^3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0.01686</cdr:x>
      <cdr:y>0.11129</cdr:y>
    </cdr:from>
    <cdr:to>
      <cdr:x>0.08556</cdr:x>
      <cdr:y>0.18779</cdr:y>
    </cdr:to>
    <cdr:sp macro="" textlink="">
      <cdr:nvSpPr>
        <cdr:cNvPr id="36865" name="Text 2">
          <a:extLst xmlns:a="http://schemas.openxmlformats.org/drawingml/2006/main">
            <a:ext uri="{FF2B5EF4-FFF2-40B4-BE49-F238E27FC236}">
              <a16:creationId xmlns:a16="http://schemas.microsoft.com/office/drawing/2014/main" id="{6840664A-E59C-0944-8004-17FFDCD65B5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927" y="277025"/>
          <a:ext cx="317615" cy="1904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Helv" charset="0"/>
            </a:rPr>
            <a:t>M^3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0.03167</cdr:x>
      <cdr:y>0.14497</cdr:y>
    </cdr:from>
    <cdr:to>
      <cdr:x>0.10134</cdr:x>
      <cdr:y>0.21477</cdr:y>
    </cdr:to>
    <cdr:sp macro="" textlink="">
      <cdr:nvSpPr>
        <cdr:cNvPr id="57345" name="Text 1">
          <a:extLst xmlns:a="http://schemas.openxmlformats.org/drawingml/2006/main">
            <a:ext uri="{FF2B5EF4-FFF2-40B4-BE49-F238E27FC236}">
              <a16:creationId xmlns:a16="http://schemas.microsoft.com/office/drawing/2014/main" id="{CBF04823-6716-F045-87FD-659689441BA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412" y="395843"/>
          <a:ext cx="317611" cy="190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Helv" charset="0"/>
            </a:rPr>
            <a:t>M^3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0.0346</cdr:x>
      <cdr:y>0.15165</cdr:y>
    </cdr:from>
    <cdr:to>
      <cdr:x>0.08314</cdr:x>
      <cdr:y>0.22975</cdr:y>
    </cdr:to>
    <cdr:sp macro="" textlink="">
      <cdr:nvSpPr>
        <cdr:cNvPr id="63489" name="Text Box 1">
          <a:extLst xmlns:a="http://schemas.openxmlformats.org/drawingml/2006/main">
            <a:ext uri="{FF2B5EF4-FFF2-40B4-BE49-F238E27FC236}">
              <a16:creationId xmlns:a16="http://schemas.microsoft.com/office/drawing/2014/main" id="{EEEE1660-950F-7842-B847-FACB8799A82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564" y="369773"/>
          <a:ext cx="202816" cy="190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Helv" charset="0"/>
            </a:rPr>
            <a:t>IB</a:t>
          </a:r>
        </a:p>
      </cdr:txBody>
    </cdr:sp>
  </cdr:relSizeAnchor>
  <cdr:relSizeAnchor xmlns:cdr="http://schemas.openxmlformats.org/drawingml/2006/chartDrawing">
    <cdr:from>
      <cdr:x>0.92101</cdr:x>
      <cdr:y>0.87111</cdr:y>
    </cdr:from>
    <cdr:to>
      <cdr:x>0.9576</cdr:x>
      <cdr:y>0.94922</cdr:y>
    </cdr:to>
    <cdr:sp macro="" textlink="">
      <cdr:nvSpPr>
        <cdr:cNvPr id="63490" name="Text Box 2">
          <a:extLst xmlns:a="http://schemas.openxmlformats.org/drawingml/2006/main">
            <a:ext uri="{FF2B5EF4-FFF2-40B4-BE49-F238E27FC236}">
              <a16:creationId xmlns:a16="http://schemas.microsoft.com/office/drawing/2014/main" id="{C3A26304-45F6-B247-B1F6-7CDFD788E6C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8246" y="2124126"/>
          <a:ext cx="152876" cy="190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Helv" charset="0"/>
            </a:rPr>
            <a:t>t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0.01205</cdr:x>
      <cdr:y>0.19813</cdr:y>
    </cdr:from>
    <cdr:to>
      <cdr:x>0.08744</cdr:x>
      <cdr:y>0.30234</cdr:y>
    </cdr:to>
    <cdr:sp macro="" textlink="">
      <cdr:nvSpPr>
        <cdr:cNvPr id="69633" name="Text 1">
          <a:extLst xmlns:a="http://schemas.openxmlformats.org/drawingml/2006/main">
            <a:ext uri="{FF2B5EF4-FFF2-40B4-BE49-F238E27FC236}">
              <a16:creationId xmlns:a16="http://schemas.microsoft.com/office/drawing/2014/main" id="{86208CB8-6C90-FA40-A7BD-49E4DE1CD3C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83108"/>
          <a:ext cx="317868" cy="254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Helv" charset="0"/>
            </a:rPr>
            <a:t>M</a:t>
          </a:r>
          <a:r>
            <a:rPr lang="en-US" sz="1600" b="1" i="0" u="none" strike="noStrike" baseline="30000">
              <a:solidFill>
                <a:srgbClr val="000000"/>
              </a:solidFill>
              <a:latin typeface="Helv" charset="0"/>
            </a:rPr>
            <a:t>3</a:t>
          </a:r>
        </a:p>
      </cdr:txBody>
    </cdr:sp>
  </cdr:relSizeAnchor>
  <cdr:relSizeAnchor xmlns:cdr="http://schemas.openxmlformats.org/drawingml/2006/chartDrawing">
    <cdr:from>
      <cdr:x>0.8889</cdr:x>
      <cdr:y>0.84476</cdr:y>
    </cdr:from>
    <cdr:to>
      <cdr:x>0.92501</cdr:x>
      <cdr:y>0.92286</cdr:y>
    </cdr:to>
    <cdr:sp macro="" textlink="">
      <cdr:nvSpPr>
        <cdr:cNvPr id="69634" name="Text Box 2">
          <a:extLst xmlns:a="http://schemas.openxmlformats.org/drawingml/2006/main">
            <a:ext uri="{FF2B5EF4-FFF2-40B4-BE49-F238E27FC236}">
              <a16:creationId xmlns:a16="http://schemas.microsoft.com/office/drawing/2014/main" id="{B7EC912D-C067-DB4D-B00D-02F872D074B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7948" y="2059864"/>
          <a:ext cx="152247" cy="190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Helv" charset="0"/>
            </a:rPr>
            <a:t>t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0.04851</cdr:x>
      <cdr:y>0.11674</cdr:y>
    </cdr:from>
    <cdr:to>
      <cdr:x>0.12266</cdr:x>
      <cdr:y>0.21381</cdr:y>
    </cdr:to>
    <cdr:sp macro="" textlink="">
      <cdr:nvSpPr>
        <cdr:cNvPr id="71681" name="Text 1">
          <a:extLst xmlns:a="http://schemas.openxmlformats.org/drawingml/2006/main">
            <a:ext uri="{FF2B5EF4-FFF2-40B4-BE49-F238E27FC236}">
              <a16:creationId xmlns:a16="http://schemas.microsoft.com/office/drawing/2014/main" id="{00520B07-D9F1-A049-8A7B-98BAB14E3D5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886" y="305403"/>
          <a:ext cx="355950" cy="253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Helv" charset="0"/>
            </a:rPr>
            <a:t>M</a:t>
          </a:r>
          <a:r>
            <a:rPr lang="en-US" sz="1600" b="1" i="0" u="none" strike="noStrike" baseline="30000">
              <a:solidFill>
                <a:srgbClr val="000000"/>
              </a:solidFill>
              <a:latin typeface="Helv" charset="0"/>
            </a:rPr>
            <a:t>3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1</xdr:row>
          <xdr:rowOff>63500</xdr:rowOff>
        </xdr:from>
        <xdr:to>
          <xdr:col>5</xdr:col>
          <xdr:colOff>25400</xdr:colOff>
          <xdr:row>5</xdr:row>
          <xdr:rowOff>152400</xdr:rowOff>
        </xdr:to>
        <xdr:sp macro="" textlink="">
          <xdr:nvSpPr>
            <xdr:cNvPr id="1025" name="Picture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12700</xdr:colOff>
      <xdr:row>22</xdr:row>
      <xdr:rowOff>12700</xdr:rowOff>
    </xdr:from>
    <xdr:to>
      <xdr:col>8</xdr:col>
      <xdr:colOff>0</xdr:colOff>
      <xdr:row>180</xdr:row>
      <xdr:rowOff>127000</xdr:rowOff>
    </xdr:to>
    <xdr:graphicFrame macro="">
      <xdr:nvGraphicFramePr>
        <xdr:cNvPr id="1029" name="Chart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638</xdr:row>
      <xdr:rowOff>101600</xdr:rowOff>
    </xdr:from>
    <xdr:to>
      <xdr:col>8</xdr:col>
      <xdr:colOff>25400</xdr:colOff>
      <xdr:row>653</xdr:row>
      <xdr:rowOff>50800</xdr:rowOff>
    </xdr:to>
    <xdr:graphicFrame macro="">
      <xdr:nvGraphicFramePr>
        <xdr:cNvPr id="1035" name="Chart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25400</xdr:colOff>
      <xdr:row>638</xdr:row>
      <xdr:rowOff>101600</xdr:rowOff>
    </xdr:from>
    <xdr:to>
      <xdr:col>15</xdr:col>
      <xdr:colOff>241300</xdr:colOff>
      <xdr:row>653</xdr:row>
      <xdr:rowOff>63500</xdr:rowOff>
    </xdr:to>
    <xdr:graphicFrame macro="">
      <xdr:nvGraphicFramePr>
        <xdr:cNvPr id="1036" name="Chart 12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22</xdr:row>
      <xdr:rowOff>12700</xdr:rowOff>
    </xdr:from>
    <xdr:to>
      <xdr:col>15</xdr:col>
      <xdr:colOff>152400</xdr:colOff>
      <xdr:row>180</xdr:row>
      <xdr:rowOff>139700</xdr:rowOff>
    </xdr:to>
    <xdr:graphicFrame macro="">
      <xdr:nvGraphicFramePr>
        <xdr:cNvPr id="1037" name="Chart 13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12700</xdr:colOff>
      <xdr:row>182</xdr:row>
      <xdr:rowOff>38100</xdr:rowOff>
    </xdr:from>
    <xdr:to>
      <xdr:col>8</xdr:col>
      <xdr:colOff>12700</xdr:colOff>
      <xdr:row>196</xdr:row>
      <xdr:rowOff>12700</xdr:rowOff>
    </xdr:to>
    <xdr:graphicFrame macro="">
      <xdr:nvGraphicFramePr>
        <xdr:cNvPr id="1038" name="Chart 14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220</xdr:row>
      <xdr:rowOff>0</xdr:rowOff>
    </xdr:from>
    <xdr:to>
      <xdr:col>15</xdr:col>
      <xdr:colOff>139700</xdr:colOff>
      <xdr:row>415</xdr:row>
      <xdr:rowOff>127000</xdr:rowOff>
    </xdr:to>
    <xdr:graphicFrame macro="">
      <xdr:nvGraphicFramePr>
        <xdr:cNvPr id="1039" name="Chart 1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38100</xdr:colOff>
      <xdr:row>219</xdr:row>
      <xdr:rowOff>0</xdr:rowOff>
    </xdr:from>
    <xdr:to>
      <xdr:col>8</xdr:col>
      <xdr:colOff>0</xdr:colOff>
      <xdr:row>416</xdr:row>
      <xdr:rowOff>0</xdr:rowOff>
    </xdr:to>
    <xdr:graphicFrame macro="">
      <xdr:nvGraphicFramePr>
        <xdr:cNvPr id="1040" name="Chart 16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38100</xdr:colOff>
      <xdr:row>417</xdr:row>
      <xdr:rowOff>25400</xdr:rowOff>
    </xdr:from>
    <xdr:to>
      <xdr:col>8</xdr:col>
      <xdr:colOff>12700</xdr:colOff>
      <xdr:row>435</xdr:row>
      <xdr:rowOff>0</xdr:rowOff>
    </xdr:to>
    <xdr:graphicFrame macro="">
      <xdr:nvGraphicFramePr>
        <xdr:cNvPr id="1041" name="Chart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655</xdr:row>
      <xdr:rowOff>25400</xdr:rowOff>
    </xdr:from>
    <xdr:to>
      <xdr:col>8</xdr:col>
      <xdr:colOff>0</xdr:colOff>
      <xdr:row>672</xdr:row>
      <xdr:rowOff>12700</xdr:rowOff>
    </xdr:to>
    <xdr:graphicFrame macro="">
      <xdr:nvGraphicFramePr>
        <xdr:cNvPr id="1042" name="Chart 18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12700</xdr:colOff>
      <xdr:row>655</xdr:row>
      <xdr:rowOff>38100</xdr:rowOff>
    </xdr:from>
    <xdr:to>
      <xdr:col>15</xdr:col>
      <xdr:colOff>241300</xdr:colOff>
      <xdr:row>672</xdr:row>
      <xdr:rowOff>12700</xdr:rowOff>
    </xdr:to>
    <xdr:graphicFrame macro="">
      <xdr:nvGraphicFramePr>
        <xdr:cNvPr id="1043" name="Chart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439</xdr:row>
      <xdr:rowOff>0</xdr:rowOff>
    </xdr:from>
    <xdr:to>
      <xdr:col>8</xdr:col>
      <xdr:colOff>12700</xdr:colOff>
      <xdr:row>635</xdr:row>
      <xdr:rowOff>0</xdr:rowOff>
    </xdr:to>
    <xdr:graphicFrame macro="">
      <xdr:nvGraphicFramePr>
        <xdr:cNvPr id="1044" name="Chart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441</xdr:row>
      <xdr:rowOff>0</xdr:rowOff>
    </xdr:from>
    <xdr:to>
      <xdr:col>15</xdr:col>
      <xdr:colOff>203200</xdr:colOff>
      <xdr:row>636</xdr:row>
      <xdr:rowOff>0</xdr:rowOff>
    </xdr:to>
    <xdr:graphicFrame macro="">
      <xdr:nvGraphicFramePr>
        <xdr:cNvPr id="1045" name="Chart 2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25400</xdr:colOff>
      <xdr:row>182</xdr:row>
      <xdr:rowOff>38100</xdr:rowOff>
    </xdr:from>
    <xdr:to>
      <xdr:col>15</xdr:col>
      <xdr:colOff>139700</xdr:colOff>
      <xdr:row>195</xdr:row>
      <xdr:rowOff>152400</xdr:rowOff>
    </xdr:to>
    <xdr:graphicFrame macro="">
      <xdr:nvGraphicFramePr>
        <xdr:cNvPr id="1047" name="Chart 23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12700</xdr:colOff>
      <xdr:row>417</xdr:row>
      <xdr:rowOff>25400</xdr:rowOff>
    </xdr:from>
    <xdr:to>
      <xdr:col>15</xdr:col>
      <xdr:colOff>152400</xdr:colOff>
      <xdr:row>435</xdr:row>
      <xdr:rowOff>0</xdr:rowOff>
    </xdr:to>
    <xdr:graphicFrame macro="">
      <xdr:nvGraphicFramePr>
        <xdr:cNvPr id="1048" name="Chart 24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38100</xdr:colOff>
      <xdr:row>196</xdr:row>
      <xdr:rowOff>0</xdr:rowOff>
    </xdr:from>
    <xdr:to>
      <xdr:col>15</xdr:col>
      <xdr:colOff>139700</xdr:colOff>
      <xdr:row>211</xdr:row>
      <xdr:rowOff>38100</xdr:rowOff>
    </xdr:to>
    <xdr:graphicFrame macro="">
      <xdr:nvGraphicFramePr>
        <xdr:cNvPr id="1049" name="Chart 2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25400</xdr:colOff>
      <xdr:row>196</xdr:row>
      <xdr:rowOff>12700</xdr:rowOff>
    </xdr:from>
    <xdr:to>
      <xdr:col>8</xdr:col>
      <xdr:colOff>12700</xdr:colOff>
      <xdr:row>211</xdr:row>
      <xdr:rowOff>38100</xdr:rowOff>
    </xdr:to>
    <xdr:graphicFrame macro="">
      <xdr:nvGraphicFramePr>
        <xdr:cNvPr id="1050" name="Chart 26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12700</xdr:colOff>
      <xdr:row>672</xdr:row>
      <xdr:rowOff>12700</xdr:rowOff>
    </xdr:from>
    <xdr:to>
      <xdr:col>8</xdr:col>
      <xdr:colOff>12700</xdr:colOff>
      <xdr:row>835</xdr:row>
      <xdr:rowOff>63500</xdr:rowOff>
    </xdr:to>
    <xdr:graphicFrame macro="">
      <xdr:nvGraphicFramePr>
        <xdr:cNvPr id="1051" name="Chart 27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0</xdr:colOff>
      <xdr:row>837</xdr:row>
      <xdr:rowOff>139700</xdr:rowOff>
    </xdr:from>
    <xdr:to>
      <xdr:col>14</xdr:col>
      <xdr:colOff>482600</xdr:colOff>
      <xdr:row>853</xdr:row>
      <xdr:rowOff>127000</xdr:rowOff>
    </xdr:to>
    <xdr:graphicFrame macro="">
      <xdr:nvGraphicFramePr>
        <xdr:cNvPr id="1052" name="Chart 28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266700</xdr:colOff>
      <xdr:row>838</xdr:row>
      <xdr:rowOff>0</xdr:rowOff>
    </xdr:from>
    <xdr:to>
      <xdr:col>7</xdr:col>
      <xdr:colOff>622300</xdr:colOff>
      <xdr:row>853</xdr:row>
      <xdr:rowOff>139700</xdr:rowOff>
    </xdr:to>
    <xdr:graphicFrame macro="">
      <xdr:nvGraphicFramePr>
        <xdr:cNvPr id="1053" name="Chart 29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0.05774</cdr:x>
      <cdr:y>0.11861</cdr:y>
    </cdr:from>
    <cdr:to>
      <cdr:x>0.135</cdr:x>
      <cdr:y>0.22443</cdr:y>
    </cdr:to>
    <cdr:sp macro="" textlink="">
      <cdr:nvSpPr>
        <cdr:cNvPr id="5121" name="Text 1">
          <a:extLst xmlns:a="http://schemas.openxmlformats.org/drawingml/2006/main">
            <a:ext uri="{FF2B5EF4-FFF2-40B4-BE49-F238E27FC236}">
              <a16:creationId xmlns:a16="http://schemas.microsoft.com/office/drawing/2014/main" id="{87666569-DC2F-4E44-98D4-B1F089CEE47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474" y="284693"/>
          <a:ext cx="355169" cy="2540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Helv" charset="0"/>
            </a:rPr>
            <a:t>M</a:t>
          </a:r>
          <a:r>
            <a:rPr lang="en-US" sz="1600" b="1" i="0" u="none" strike="noStrike" baseline="30000">
              <a:solidFill>
                <a:srgbClr val="000000"/>
              </a:solidFill>
              <a:latin typeface="Helv" charset="0"/>
            </a:rPr>
            <a:t>3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0.01658</cdr:x>
      <cdr:y>0.14577</cdr:y>
    </cdr:from>
    <cdr:to>
      <cdr:x>0.08505</cdr:x>
      <cdr:y>0.23051</cdr:y>
    </cdr:to>
    <cdr:sp macro="" textlink="">
      <cdr:nvSpPr>
        <cdr:cNvPr id="8194" name="Text 2">
          <a:extLst xmlns:a="http://schemas.openxmlformats.org/drawingml/2006/main">
            <a:ext uri="{FF2B5EF4-FFF2-40B4-BE49-F238E27FC236}">
              <a16:creationId xmlns:a16="http://schemas.microsoft.com/office/drawing/2014/main" id="{177ECC16-6C47-B244-8456-196F69F1A3B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70" y="327673"/>
          <a:ext cx="317373" cy="1904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Helv" charset="0"/>
            </a:rPr>
            <a:t>M^3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0.01111</cdr:x>
      <cdr:y>0.20449</cdr:y>
    </cdr:from>
    <cdr:to>
      <cdr:x>0.08053</cdr:x>
      <cdr:y>0.30986</cdr:y>
    </cdr:to>
    <cdr:sp macro="" textlink="">
      <cdr:nvSpPr>
        <cdr:cNvPr id="11265" name="Text 1">
          <a:extLst xmlns:a="http://schemas.openxmlformats.org/drawingml/2006/main">
            <a:ext uri="{FF2B5EF4-FFF2-40B4-BE49-F238E27FC236}">
              <a16:creationId xmlns:a16="http://schemas.microsoft.com/office/drawing/2014/main" id="{913343C8-0BB1-2142-BF87-1F56A5D3595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93433"/>
          <a:ext cx="317398" cy="2542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Helv" charset="0"/>
            </a:rPr>
            <a:t>M</a:t>
          </a:r>
          <a:r>
            <a:rPr lang="en-US" sz="1600" b="1" i="0" u="none" strike="noStrike" baseline="30000">
              <a:solidFill>
                <a:srgbClr val="000000"/>
              </a:solidFill>
              <a:latin typeface="Helv" charset="0"/>
            </a:rPr>
            <a:t>3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0.04316</cdr:x>
      <cdr:y>0.12635</cdr:y>
    </cdr:from>
    <cdr:to>
      <cdr:x>0.11282</cdr:x>
      <cdr:y>0.19916</cdr:y>
    </cdr:to>
    <cdr:sp macro="" textlink="">
      <cdr:nvSpPr>
        <cdr:cNvPr id="28673" name="Text 1">
          <a:extLst xmlns:a="http://schemas.openxmlformats.org/drawingml/2006/main">
            <a:ext uri="{FF2B5EF4-FFF2-40B4-BE49-F238E27FC236}">
              <a16:creationId xmlns:a16="http://schemas.microsoft.com/office/drawing/2014/main" id="{A2E82849-8171-C249-870F-DF63AD32284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790" y="330549"/>
          <a:ext cx="317611" cy="1904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Helv" charset="0"/>
            </a:rPr>
            <a:t>M^3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0.03433</cdr:x>
      <cdr:y>0.13029</cdr:y>
    </cdr:from>
    <cdr:to>
      <cdr:x>0.10376</cdr:x>
      <cdr:y>0.2024</cdr:y>
    </cdr:to>
    <cdr:sp macro="" textlink="">
      <cdr:nvSpPr>
        <cdr:cNvPr id="30721" name="Text 1">
          <a:extLst xmlns:a="http://schemas.openxmlformats.org/drawingml/2006/main">
            <a:ext uri="{FF2B5EF4-FFF2-40B4-BE49-F238E27FC236}">
              <a16:creationId xmlns:a16="http://schemas.microsoft.com/office/drawing/2014/main" id="{B7E877CA-D1AD-7947-B917-B8CE08B2E12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972" y="344170"/>
          <a:ext cx="317398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Helv" charset="0"/>
            </a:rPr>
            <a:t>M^3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0.05459</cdr:x>
      <cdr:y>0.14954</cdr:y>
    </cdr:from>
    <cdr:to>
      <cdr:x>0.12378</cdr:x>
      <cdr:y>0.21935</cdr:y>
    </cdr:to>
    <cdr:sp macro="" textlink="">
      <cdr:nvSpPr>
        <cdr:cNvPr id="32769" name="Text 1">
          <a:extLst xmlns:a="http://schemas.openxmlformats.org/drawingml/2006/main">
            <a:ext uri="{FF2B5EF4-FFF2-40B4-BE49-F238E27FC236}">
              <a16:creationId xmlns:a16="http://schemas.microsoft.com/office/drawing/2014/main" id="{1A0862A1-7A56-CC44-B929-8B6A76285C4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0298" y="408330"/>
          <a:ext cx="317179" cy="1905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Helv" charset="0"/>
            </a:rPr>
            <a:t>M^3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pict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pict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9"/>
  <sheetViews>
    <sheetView tabSelected="1" topLeftCell="A41" zoomScale="150" workbookViewId="0">
      <selection activeCell="G7" sqref="G7"/>
    </sheetView>
  </sheetViews>
  <sheetFormatPr baseColWidth="10" defaultRowHeight="16"/>
  <cols>
    <col min="1" max="1" width="2.7109375" style="89" customWidth="1"/>
    <col min="2" max="2" width="14.85546875" style="89" customWidth="1"/>
    <col min="3" max="3" width="10.7109375" style="89"/>
    <col min="4" max="5" width="11.5703125" style="89" customWidth="1"/>
    <col min="6" max="6" width="12.140625" style="89" customWidth="1"/>
    <col min="7" max="16384" width="10.7109375" style="89"/>
  </cols>
  <sheetData>
    <row r="1" spans="2:8" ht="17" thickBot="1">
      <c r="D1" s="120"/>
      <c r="E1" s="64" t="s">
        <v>75</v>
      </c>
      <c r="F1" s="121"/>
      <c r="H1" s="88" t="s">
        <v>37</v>
      </c>
    </row>
    <row r="2" spans="2:8">
      <c r="B2" s="89" t="s">
        <v>76</v>
      </c>
    </row>
    <row r="3" spans="2:8">
      <c r="B3" s="89" t="s">
        <v>77</v>
      </c>
    </row>
    <row r="4" spans="2:8">
      <c r="B4" s="89" t="s">
        <v>78</v>
      </c>
    </row>
    <row r="5" spans="2:8">
      <c r="B5" s="89" t="s">
        <v>79</v>
      </c>
    </row>
    <row r="6" spans="2:8">
      <c r="B6" s="89" t="s">
        <v>80</v>
      </c>
    </row>
    <row r="7" spans="2:8">
      <c r="B7" s="89" t="s">
        <v>81</v>
      </c>
    </row>
    <row r="8" spans="2:8">
      <c r="B8" s="89" t="s">
        <v>82</v>
      </c>
    </row>
    <row r="9" spans="2:8">
      <c r="B9" s="89" t="s">
        <v>5</v>
      </c>
    </row>
    <row r="10" spans="2:8">
      <c r="C10" s="89" t="s">
        <v>0</v>
      </c>
    </row>
    <row r="11" spans="2:8">
      <c r="C11" s="89" t="s">
        <v>1</v>
      </c>
    </row>
    <row r="12" spans="2:8">
      <c r="C12" s="89" t="s">
        <v>2</v>
      </c>
    </row>
    <row r="13" spans="2:8">
      <c r="C13" s="89" t="s">
        <v>3</v>
      </c>
    </row>
    <row r="14" spans="2:8">
      <c r="B14" s="89" t="s">
        <v>4</v>
      </c>
    </row>
    <row r="15" spans="2:8">
      <c r="E15" s="90" t="s">
        <v>72</v>
      </c>
    </row>
    <row r="16" spans="2:8" ht="17" thickBot="1">
      <c r="B16" s="91" t="s">
        <v>12</v>
      </c>
      <c r="C16" s="90" t="s">
        <v>13</v>
      </c>
      <c r="D16" s="90" t="s">
        <v>14</v>
      </c>
      <c r="E16" s="90" t="s">
        <v>15</v>
      </c>
      <c r="F16" s="90" t="s">
        <v>16</v>
      </c>
      <c r="G16" s="90" t="s">
        <v>17</v>
      </c>
    </row>
    <row r="17" spans="2:14">
      <c r="B17" s="88" t="s">
        <v>19</v>
      </c>
      <c r="C17" s="92">
        <v>0.1</v>
      </c>
      <c r="D17" s="93">
        <v>7.0000000000000007E-2</v>
      </c>
      <c r="E17" s="93">
        <v>0.06</v>
      </c>
      <c r="F17" s="93">
        <v>5.5E-2</v>
      </c>
      <c r="G17" s="94">
        <v>4.8000000000000001E-2</v>
      </c>
    </row>
    <row r="18" spans="2:14">
      <c r="B18" s="95" t="s">
        <v>20</v>
      </c>
      <c r="C18" s="96">
        <v>200000</v>
      </c>
      <c r="D18" s="97">
        <v>230000</v>
      </c>
      <c r="E18" s="97">
        <v>100000</v>
      </c>
      <c r="F18" s="97">
        <v>140000</v>
      </c>
      <c r="G18" s="98">
        <v>120000</v>
      </c>
    </row>
    <row r="19" spans="2:14" ht="17" thickBot="1">
      <c r="B19" s="95" t="s">
        <v>21</v>
      </c>
      <c r="C19" s="99">
        <v>399</v>
      </c>
      <c r="D19" s="100">
        <v>459</v>
      </c>
      <c r="E19" s="100">
        <v>199</v>
      </c>
      <c r="F19" s="100">
        <v>279</v>
      </c>
      <c r="G19" s="101">
        <v>239</v>
      </c>
    </row>
    <row r="20" spans="2:14">
      <c r="B20" s="95" t="s">
        <v>22</v>
      </c>
      <c r="C20" s="102">
        <f>(LOG(C19)-LOG(C18/(C18*0.5)-1))/C17*LOG(2.7818282)</f>
        <v>11.556910809433498</v>
      </c>
      <c r="D20" s="103">
        <f>(LOG(D19)-LOG(D18/(D18*0.5)-1))/D17*LOG(2.7818282)</f>
        <v>16.896057762070843</v>
      </c>
      <c r="E20" s="103">
        <f>(LOG(E19)-LOG(E18/(E18*0.5)-1))/E17*LOG(2.7818282)</f>
        <v>17.024168156536415</v>
      </c>
      <c r="F20" s="103">
        <f>(LOG(F19)-LOG(F18/(F18*0.5)-1))/F17*LOG(2.7818282)</f>
        <v>19.757382952760658</v>
      </c>
      <c r="G20" s="104">
        <f>(LOG(G19)-LOG(G18/(G18*0.5)-1))/G17*LOG(2.7818282)</f>
        <v>22.016547199338103</v>
      </c>
    </row>
    <row r="21" spans="2:14">
      <c r="B21" s="95" t="s">
        <v>25</v>
      </c>
      <c r="C21" s="105">
        <f>C18/(1+C19*(2.781828^-(C17*C20)))</f>
        <v>1621.9196021321566</v>
      </c>
      <c r="D21" s="106">
        <f>D18/(1+D19*(2.781828^-(D17*D20)))</f>
        <v>1668.2979909872361</v>
      </c>
      <c r="E21" s="106">
        <f>E18/(1+E19*(2.781828^-(E17*E20)))</f>
        <v>1408.7901864265718</v>
      </c>
      <c r="F21" s="106">
        <f>F18/(1+F19*(2.781828^-(F17*F20)))</f>
        <v>1508.8704050901119</v>
      </c>
      <c r="G21" s="107">
        <f>G18/(1+G19*(2.781828^-(G17*G20)))</f>
        <v>1462.2594265042437</v>
      </c>
    </row>
    <row r="22" spans="2:14" ht="17" thickBot="1">
      <c r="B22" s="95" t="s">
        <v>27</v>
      </c>
      <c r="C22" s="99">
        <f>(C17*C21)*(1-C21/C18)</f>
        <v>160.87664861532542</v>
      </c>
      <c r="D22" s="100">
        <f>(D17*D21)*(1-D21/D18)</f>
        <v>115.93379296444895</v>
      </c>
      <c r="E22" s="100">
        <f>(E17*E21)*(1-E21/E18)</f>
        <v>83.336597311971218</v>
      </c>
      <c r="F22" s="100">
        <f>(F17*F21)*(1-F21/F18)</f>
        <v>82.093458390923132</v>
      </c>
      <c r="G22" s="101">
        <f>(G17*G21)*(1-G21/G18)</f>
        <v>69.333171420043499</v>
      </c>
    </row>
    <row r="23" spans="2:14">
      <c r="B23" s="95" t="s">
        <v>60</v>
      </c>
      <c r="C23" s="108">
        <f>C22/C21</f>
        <v>9.9189040198933945E-2</v>
      </c>
      <c r="D23" s="108">
        <f>D22/D21</f>
        <v>6.9492257133177804E-2</v>
      </c>
      <c r="E23" s="108">
        <f>E22/E21</f>
        <v>5.9154725888144057E-2</v>
      </c>
      <c r="F23" s="108">
        <f>F22/F21</f>
        <v>5.4407229483714598E-2</v>
      </c>
      <c r="G23" s="108">
        <f>G22/G21</f>
        <v>4.741509622939831E-2</v>
      </c>
    </row>
    <row r="24" spans="2:14" ht="17" thickBot="1">
      <c r="B24" s="95" t="s">
        <v>57</v>
      </c>
      <c r="C24" s="109">
        <v>0.01</v>
      </c>
      <c r="D24" s="109">
        <v>0.01</v>
      </c>
      <c r="E24" s="109">
        <v>0.01</v>
      </c>
      <c r="F24" s="109">
        <v>0.01</v>
      </c>
      <c r="G24" s="109">
        <v>0.01</v>
      </c>
    </row>
    <row r="26" spans="2:14">
      <c r="H26" s="110"/>
      <c r="I26" s="110"/>
      <c r="J26" s="111"/>
      <c r="K26" s="110"/>
      <c r="L26" s="112"/>
      <c r="M26" s="112"/>
      <c r="N26" s="112"/>
    </row>
    <row r="27" spans="2:14">
      <c r="H27" s="110"/>
      <c r="I27" s="113"/>
      <c r="J27" s="110"/>
      <c r="K27" s="110"/>
      <c r="L27" s="112"/>
      <c r="M27" s="112"/>
      <c r="N27" s="112"/>
    </row>
    <row r="37" spans="4:6" ht="17" thickBot="1"/>
    <row r="38" spans="4:6">
      <c r="D38" s="114"/>
      <c r="E38" s="115" t="s">
        <v>73</v>
      </c>
      <c r="F38" s="116"/>
    </row>
    <row r="39" spans="4:6" ht="17" thickBot="1">
      <c r="D39" s="117"/>
      <c r="E39" s="118" t="s">
        <v>74</v>
      </c>
      <c r="F39" s="119"/>
    </row>
  </sheetData>
  <pageMargins left="0.3" right="0.3" top="0.7" bottom="0.7" header="0.5" footer="0.5"/>
  <pageSetup paperSize="0" scale="80" orientation="portrait" horizontalDpi="4294967292" verticalDpi="4294967292"/>
  <headerFooter alignWithMargins="0">
    <oddHeader>&amp;LA.ForestLogistGrowthModel.xls&amp;CBiodiversityIndex.xls&amp;R&amp;D, &amp;T</oddHeader>
    <oddFooter>&amp;C- &amp;P -</oddFooter>
  </headerFooter>
  <drawing r:id="rId1"/>
  <legacyDrawing r:id="rId2"/>
  <oleObjects>
    <mc:AlternateContent xmlns:mc="http://schemas.openxmlformats.org/markup-compatibility/2006">
      <mc:Choice Requires="x14">
        <oleObject progId="Equation.2" shapeId="70657" r:id="rId3">
          <objectPr defaultSize="0" autoPict="0" r:id="rId4">
            <anchor moveWithCells="1">
              <from>
                <xdr:col>1</xdr:col>
                <xdr:colOff>12700</xdr:colOff>
                <xdr:row>9</xdr:row>
                <xdr:rowOff>76200</xdr:rowOff>
              </from>
              <to>
                <xdr:col>1</xdr:col>
                <xdr:colOff>1282700</xdr:colOff>
                <xdr:row>13</xdr:row>
                <xdr:rowOff>190500</xdr:rowOff>
              </to>
            </anchor>
          </objectPr>
        </oleObject>
      </mc:Choice>
      <mc:Fallback>
        <oleObject progId="Equation.2" shapeId="70657" r:id="rId3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855"/>
  <sheetViews>
    <sheetView topLeftCell="A27" workbookViewId="0">
      <selection activeCell="R189" sqref="R189"/>
    </sheetView>
  </sheetViews>
  <sheetFormatPr baseColWidth="10" defaultRowHeight="12"/>
  <cols>
    <col min="1" max="1" width="2.28515625" style="1" customWidth="1"/>
    <col min="2" max="2" width="11.7109375" style="1" customWidth="1"/>
    <col min="3" max="3" width="5.85546875" style="1" customWidth="1"/>
    <col min="4" max="4" width="6.5703125" style="1" customWidth="1"/>
    <col min="5" max="5" width="7.7109375" style="1" customWidth="1"/>
    <col min="6" max="7" width="5.7109375" style="1" customWidth="1"/>
    <col min="8" max="8" width="8.42578125" style="1" customWidth="1"/>
    <col min="9" max="10" width="6.42578125" style="1" customWidth="1"/>
    <col min="11" max="11" width="5.7109375" style="1" customWidth="1"/>
    <col min="12" max="12" width="7.85546875" style="1" customWidth="1"/>
    <col min="13" max="13" width="6.85546875" style="1" customWidth="1"/>
    <col min="14" max="15" width="8.140625" style="1" customWidth="1"/>
    <col min="16" max="16" width="5.7109375" style="1" customWidth="1"/>
    <col min="17" max="18" width="2.42578125" style="1" customWidth="1"/>
    <col min="19" max="19" width="2.140625" style="1" customWidth="1"/>
    <col min="20" max="16384" width="10.7109375" style="1"/>
  </cols>
  <sheetData>
    <row r="1" spans="2:27" ht="19" customHeight="1" thickBot="1">
      <c r="F1" s="62"/>
      <c r="G1" s="63"/>
      <c r="H1" s="63"/>
      <c r="I1" s="64" t="s">
        <v>51</v>
      </c>
      <c r="J1" s="63"/>
      <c r="K1" s="63"/>
      <c r="L1" s="65"/>
      <c r="O1" s="10" t="s">
        <v>54</v>
      </c>
    </row>
    <row r="2" spans="2:27" ht="15" thickBot="1">
      <c r="G2"/>
      <c r="K2" s="6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10" t="s">
        <v>17</v>
      </c>
    </row>
    <row r="3" spans="2:27" ht="15" thickBot="1">
      <c r="C3" s="2" t="s">
        <v>6</v>
      </c>
      <c r="F3"/>
      <c r="H3" s="6" t="s">
        <v>7</v>
      </c>
      <c r="I3" s="79">
        <v>0.02</v>
      </c>
      <c r="L3" s="51" t="s">
        <v>41</v>
      </c>
      <c r="M3" s="51" t="s">
        <v>42</v>
      </c>
      <c r="N3" s="51" t="s">
        <v>43</v>
      </c>
      <c r="O3" s="51" t="s">
        <v>44</v>
      </c>
      <c r="P3" s="51" t="s">
        <v>45</v>
      </c>
      <c r="Y3" s="6"/>
    </row>
    <row r="4" spans="2:27" ht="13">
      <c r="G4" s="6" t="s">
        <v>8</v>
      </c>
      <c r="H4" s="1" t="s">
        <v>9</v>
      </c>
      <c r="K4" s="56" t="s">
        <v>19</v>
      </c>
      <c r="L4" s="58">
        <v>0.1</v>
      </c>
      <c r="M4" s="58">
        <v>7.0000000000000007E-2</v>
      </c>
      <c r="N4" s="58">
        <v>0.06</v>
      </c>
      <c r="O4" s="58">
        <v>5.5E-2</v>
      </c>
      <c r="P4" s="58">
        <v>4.8000000000000001E-2</v>
      </c>
    </row>
    <row r="5" spans="2:27" ht="14">
      <c r="G5"/>
      <c r="K5" s="57" t="s">
        <v>20</v>
      </c>
      <c r="L5" s="52">
        <v>200000</v>
      </c>
      <c r="M5" s="52">
        <v>230000</v>
      </c>
      <c r="N5" s="52">
        <v>100000</v>
      </c>
      <c r="O5" s="52">
        <v>140000</v>
      </c>
      <c r="P5" s="52">
        <v>120000</v>
      </c>
    </row>
    <row r="6" spans="2:27" ht="14">
      <c r="G6"/>
      <c r="K6" s="57" t="s">
        <v>21</v>
      </c>
      <c r="L6" s="53">
        <v>399</v>
      </c>
      <c r="M6" s="53">
        <v>459</v>
      </c>
      <c r="N6" s="53">
        <v>199</v>
      </c>
      <c r="O6" s="53">
        <v>279</v>
      </c>
      <c r="P6" s="53">
        <v>239</v>
      </c>
    </row>
    <row r="7" spans="2:27" ht="13">
      <c r="E7" s="10" t="s">
        <v>55</v>
      </c>
      <c r="H7" s="10" t="s">
        <v>10</v>
      </c>
      <c r="I7" s="13" t="s">
        <v>11</v>
      </c>
      <c r="K7" s="57" t="s">
        <v>22</v>
      </c>
      <c r="L7" s="54">
        <f>(LOG(L6)-LOG(L5/(L5*0.5)-1))/L4*LOG(2.7818282)</f>
        <v>11.556910809433498</v>
      </c>
      <c r="M7" s="54">
        <f>(LOG(M6)-LOG(M5/(M5*0.5)-1))/M4*LOG(2.7818282)</f>
        <v>16.896057762070843</v>
      </c>
      <c r="N7" s="54">
        <f>(LOG(N6)-LOG(N5/(N5*0.5)-1))/N4*LOG(2.7818282)</f>
        <v>17.024168156536415</v>
      </c>
      <c r="O7" s="54">
        <f>(LOG(O6)-LOG(O5/(O5*0.5)-1))/O4*LOG(2.7818282)</f>
        <v>19.757382952760658</v>
      </c>
      <c r="P7" s="54">
        <f>(LOG(P6)-LOG(P5/(P5*0.5)-1))/P4*LOG(2.7818282)</f>
        <v>22.016547199338103</v>
      </c>
    </row>
    <row r="8" spans="2:27" ht="14" thickBot="1">
      <c r="B8" s="6" t="s">
        <v>12</v>
      </c>
      <c r="C8" s="10" t="s">
        <v>13</v>
      </c>
      <c r="D8" s="10" t="s">
        <v>14</v>
      </c>
      <c r="E8" s="10" t="s">
        <v>15</v>
      </c>
      <c r="F8" s="10" t="s">
        <v>16</v>
      </c>
      <c r="G8" s="10" t="s">
        <v>17</v>
      </c>
      <c r="H8" s="2" t="s">
        <v>18</v>
      </c>
      <c r="I8" s="13" t="s">
        <v>18</v>
      </c>
      <c r="K8" s="57" t="s">
        <v>25</v>
      </c>
      <c r="L8" s="53">
        <f>L5/(1+L6*(2.781828^-(L4*L7)))</f>
        <v>1621.9196021321566</v>
      </c>
      <c r="M8" s="53">
        <f>M5/(1+M6*(2.781828^-(M4*M7)))</f>
        <v>1668.2979909872361</v>
      </c>
      <c r="N8" s="53">
        <f>N5/(1+N6*(2.781828^-(N4*N7)))</f>
        <v>1408.7901864265718</v>
      </c>
      <c r="O8" s="53">
        <f>O5/(1+O6*(2.781828^-(O4*O7)))</f>
        <v>1508.8704050901119</v>
      </c>
      <c r="P8" s="53">
        <f>P5/(1+P6*(2.781828^-(P4*P7)))</f>
        <v>1462.2594265042437</v>
      </c>
    </row>
    <row r="9" spans="2:27" ht="14" thickBot="1">
      <c r="B9" s="2" t="s">
        <v>19</v>
      </c>
      <c r="C9" s="32">
        <v>0.1</v>
      </c>
      <c r="D9" s="33">
        <v>7.0000000000000007E-2</v>
      </c>
      <c r="E9" s="33">
        <v>0.06</v>
      </c>
      <c r="F9" s="33">
        <v>5.5E-2</v>
      </c>
      <c r="G9" s="34">
        <v>4.8000000000000001E-2</v>
      </c>
      <c r="H9" s="49">
        <v>0.08</v>
      </c>
      <c r="I9" s="49">
        <v>0.05</v>
      </c>
      <c r="K9" s="57" t="s">
        <v>27</v>
      </c>
      <c r="L9" s="55">
        <f>(L4*L8)*(1-L8/L5)</f>
        <v>160.87664861532542</v>
      </c>
      <c r="M9" s="55">
        <f>(M4*M8)*(1-M8/M5)</f>
        <v>115.93379296444895</v>
      </c>
      <c r="N9" s="55">
        <f>(N4*N8)*(1-N8/N5)</f>
        <v>83.336597311971218</v>
      </c>
      <c r="O9" s="55">
        <f>(O4*O8)*(1-O8/O5)</f>
        <v>82.093458390923132</v>
      </c>
      <c r="P9" s="55">
        <f>(P4*P8)*(1-P8/P5)</f>
        <v>69.333171420043499</v>
      </c>
      <c r="V9" s="6"/>
      <c r="W9" s="10"/>
      <c r="X9" s="10"/>
      <c r="Y9" s="10"/>
      <c r="Z9" s="10"/>
      <c r="AA9" s="10"/>
    </row>
    <row r="10" spans="2:27" s="4" customFormat="1">
      <c r="B10" s="3" t="s">
        <v>20</v>
      </c>
      <c r="C10" s="26">
        <v>200000</v>
      </c>
      <c r="D10" s="15">
        <v>230000</v>
      </c>
      <c r="E10" s="15">
        <v>100000</v>
      </c>
      <c r="F10" s="15">
        <v>140000</v>
      </c>
      <c r="G10" s="35">
        <v>120000</v>
      </c>
      <c r="H10" s="14"/>
      <c r="V10" s="2"/>
    </row>
    <row r="11" spans="2:27" s="4" customFormat="1" ht="13" thickBot="1">
      <c r="B11" s="3" t="s">
        <v>21</v>
      </c>
      <c r="C11" s="27">
        <v>399</v>
      </c>
      <c r="D11" s="36">
        <v>459</v>
      </c>
      <c r="E11" s="36">
        <v>199</v>
      </c>
      <c r="F11" s="36">
        <v>279</v>
      </c>
      <c r="G11" s="37">
        <v>239</v>
      </c>
      <c r="H11" s="81">
        <v>20</v>
      </c>
      <c r="I11" s="82">
        <v>30</v>
      </c>
      <c r="J11" s="59"/>
      <c r="K11" s="5"/>
      <c r="L11" s="5"/>
      <c r="V11" s="3"/>
    </row>
    <row r="12" spans="2:27" s="4" customFormat="1" ht="14" customHeight="1">
      <c r="B12" s="3" t="s">
        <v>22</v>
      </c>
      <c r="C12" s="38">
        <f>(LOG(C11)-LOG(C10/(C10*0.5)-1))/C9*LOG(2.7818282)</f>
        <v>11.556910809433498</v>
      </c>
      <c r="D12" s="39">
        <f>(LOG(D11)-LOG(D10/(D10*0.5)-1))/D9*LOG(2.7818282)</f>
        <v>16.896057762070843</v>
      </c>
      <c r="E12" s="39">
        <f>(LOG(E11)-LOG(E10/(E10*0.5)-1))/E9*LOG(2.7818282)</f>
        <v>17.024168156536415</v>
      </c>
      <c r="F12" s="39">
        <f>(LOG(F11)-LOG(F10/(F10*0.5)-1))/F9*LOG(2.7818282)</f>
        <v>19.757382952760658</v>
      </c>
      <c r="G12" s="40">
        <f>(LOG(G11)-LOG(G10/(G10*0.5)-1))/G9*LOG(2.7818282)</f>
        <v>22.016547199338103</v>
      </c>
      <c r="H12" s="75" t="s">
        <v>23</v>
      </c>
      <c r="I12" s="20">
        <f>SUM(C10:G10)</f>
        <v>790000</v>
      </c>
      <c r="J12" s="21" t="s">
        <v>24</v>
      </c>
      <c r="K12" s="22"/>
      <c r="L12" s="23"/>
      <c r="O12" s="61" t="s">
        <v>53</v>
      </c>
      <c r="Q12" s="5"/>
      <c r="R12" s="5"/>
      <c r="S12" s="5"/>
      <c r="W12" s="3"/>
    </row>
    <row r="13" spans="2:27" s="4" customFormat="1" ht="14" customHeight="1">
      <c r="B13" s="3" t="s">
        <v>25</v>
      </c>
      <c r="C13" s="24">
        <f>C10/(1+C11*(2.781828^-(C9*C12)))</f>
        <v>1621.9196021321566</v>
      </c>
      <c r="D13" s="16">
        <f>D10/(1+D11*(2.781828^-(D9*D12)))</f>
        <v>1668.2979909872361</v>
      </c>
      <c r="E13" s="16">
        <f>E10/(1+E11*(2.781828^-(E9*E12)))</f>
        <v>1408.7901864265718</v>
      </c>
      <c r="F13" s="16">
        <f>F10/(1+F11*(2.781828^-(F9*F12)))</f>
        <v>1508.8704050901119</v>
      </c>
      <c r="G13" s="41">
        <f>G10/(1+G11*(2.781828^-(G9*G12)))</f>
        <v>1462.2594265042437</v>
      </c>
      <c r="H13" s="83">
        <f>SUM(C13:G13)</f>
        <v>7670.1376111403197</v>
      </c>
      <c r="I13" s="24">
        <v>20</v>
      </c>
      <c r="J13" s="17" t="s">
        <v>26</v>
      </c>
      <c r="K13" s="18"/>
      <c r="L13" s="25"/>
      <c r="N13" s="60" t="s">
        <v>69</v>
      </c>
      <c r="O13" s="4" t="s">
        <v>52</v>
      </c>
      <c r="Q13" s="5"/>
      <c r="R13" s="5"/>
      <c r="S13" s="5"/>
      <c r="W13" s="3"/>
    </row>
    <row r="14" spans="2:27" s="4" customFormat="1" ht="14" customHeight="1" thickBot="1">
      <c r="B14" s="3" t="s">
        <v>27</v>
      </c>
      <c r="C14" s="27">
        <f>(C9*C13)*(1-C13/C10)</f>
        <v>160.87664861532542</v>
      </c>
      <c r="D14" s="36">
        <f>(D9*D13)*(1-D13/D10)</f>
        <v>115.93379296444895</v>
      </c>
      <c r="E14" s="36">
        <f>(E9*E13)*(1-E13/E10)</f>
        <v>83.336597311971218</v>
      </c>
      <c r="F14" s="36">
        <f>(F9*F13)*(1-F13/F10)</f>
        <v>82.093458390923132</v>
      </c>
      <c r="G14" s="37">
        <f>(G9*G13)*(1-G13/G10)</f>
        <v>69.333171420043499</v>
      </c>
      <c r="H14" s="83">
        <f>SUM(C14:G14)</f>
        <v>511.57366870271221</v>
      </c>
      <c r="I14" s="26">
        <f>$I$13*10000</f>
        <v>200000</v>
      </c>
      <c r="J14" s="17" t="s">
        <v>28</v>
      </c>
      <c r="K14" s="18"/>
      <c r="L14" s="25"/>
      <c r="M14" s="5"/>
      <c r="N14" s="60" t="s">
        <v>65</v>
      </c>
      <c r="O14" s="5" t="s">
        <v>64</v>
      </c>
      <c r="P14" s="5"/>
      <c r="Q14" s="5"/>
      <c r="R14" s="5"/>
      <c r="S14" s="5"/>
      <c r="W14" s="3"/>
    </row>
    <row r="15" spans="2:27" s="4" customFormat="1" ht="14" customHeight="1">
      <c r="B15" s="3" t="s">
        <v>60</v>
      </c>
      <c r="C15" s="84">
        <f t="shared" ref="C15:H15" si="0">C14/C13</f>
        <v>9.9189040198933945E-2</v>
      </c>
      <c r="D15" s="84">
        <f t="shared" si="0"/>
        <v>6.9492257133177804E-2</v>
      </c>
      <c r="E15" s="84">
        <f t="shared" si="0"/>
        <v>5.9154725888144057E-2</v>
      </c>
      <c r="F15" s="84">
        <f t="shared" si="0"/>
        <v>5.4407229483714598E-2</v>
      </c>
      <c r="G15" s="84">
        <f t="shared" si="0"/>
        <v>4.741509622939831E-2</v>
      </c>
      <c r="H15" s="84">
        <f t="shared" si="0"/>
        <v>6.6696804495357226E-2</v>
      </c>
      <c r="I15" s="26">
        <f>I12/I13</f>
        <v>39500</v>
      </c>
      <c r="J15" s="17" t="s">
        <v>29</v>
      </c>
      <c r="K15" s="18"/>
      <c r="L15" s="25"/>
      <c r="M15" s="5"/>
      <c r="N15" s="60" t="s">
        <v>66</v>
      </c>
      <c r="O15" s="5" t="s">
        <v>63</v>
      </c>
      <c r="P15" s="5"/>
      <c r="Q15" s="5"/>
      <c r="R15" s="5"/>
      <c r="S15" s="5"/>
      <c r="W15" s="3"/>
    </row>
    <row r="16" spans="2:27" s="4" customFormat="1" ht="14" customHeight="1" thickBot="1">
      <c r="B16" s="3" t="s">
        <v>57</v>
      </c>
      <c r="C16" s="80">
        <v>0.01</v>
      </c>
      <c r="D16" s="80">
        <v>0.01</v>
      </c>
      <c r="E16" s="80">
        <v>0.01</v>
      </c>
      <c r="F16" s="80">
        <v>0.01</v>
      </c>
      <c r="G16" s="80">
        <v>0.01</v>
      </c>
      <c r="H16" s="80"/>
      <c r="I16" s="27">
        <f>I12/I14</f>
        <v>3.95</v>
      </c>
      <c r="J16" s="28" t="s">
        <v>30</v>
      </c>
      <c r="K16" s="29"/>
      <c r="L16" s="76"/>
      <c r="M16" s="5"/>
      <c r="N16" s="60" t="s">
        <v>67</v>
      </c>
      <c r="O16" s="5" t="s">
        <v>68</v>
      </c>
      <c r="P16" s="5"/>
      <c r="Q16" s="5"/>
      <c r="R16" s="5"/>
      <c r="S16" s="5"/>
      <c r="W16" s="3"/>
    </row>
    <row r="17" spans="2:23" s="4" customFormat="1" ht="14" customHeight="1" thickBot="1">
      <c r="B17" s="3" t="s">
        <v>58</v>
      </c>
      <c r="C17" s="5"/>
      <c r="D17" s="5"/>
      <c r="E17" s="5"/>
      <c r="F17" s="5"/>
      <c r="G17" s="5"/>
      <c r="H17" s="5"/>
      <c r="L17" s="77"/>
      <c r="M17" s="87" t="s">
        <v>62</v>
      </c>
      <c r="N17" s="86">
        <v>5</v>
      </c>
      <c r="O17" s="78"/>
      <c r="P17" s="5"/>
      <c r="Q17" s="5"/>
      <c r="R17" s="5"/>
      <c r="S17" s="5"/>
      <c r="W17" s="3"/>
    </row>
    <row r="18" spans="2:23" s="4" customFormat="1" ht="14" customHeight="1" thickBot="1">
      <c r="B18" s="60" t="s">
        <v>59</v>
      </c>
      <c r="C18" s="5"/>
      <c r="D18" s="5"/>
      <c r="E18" s="5"/>
      <c r="F18" s="5"/>
      <c r="G18" s="5"/>
      <c r="H18" s="5"/>
      <c r="I18" s="5"/>
      <c r="J18" s="5"/>
      <c r="K18" s="5"/>
      <c r="L18" s="77"/>
      <c r="M18" s="85" t="s">
        <v>47</v>
      </c>
      <c r="N18" s="47"/>
      <c r="O18" s="78"/>
      <c r="P18" s="5"/>
      <c r="Q18" s="5"/>
      <c r="R18" s="5"/>
      <c r="S18" s="5"/>
      <c r="W18" s="3"/>
    </row>
    <row r="19" spans="2:23" s="4" customFormat="1" ht="14" customHeight="1">
      <c r="B19" s="3"/>
      <c r="C19" s="66"/>
      <c r="D19" s="67"/>
      <c r="E19" s="68" t="s">
        <v>56</v>
      </c>
      <c r="F19" s="67"/>
      <c r="G19" s="67"/>
      <c r="H19" s="66"/>
      <c r="I19" s="75" t="s">
        <v>31</v>
      </c>
      <c r="J19" s="69"/>
      <c r="K19" s="73"/>
      <c r="L19" s="75" t="s">
        <v>48</v>
      </c>
      <c r="M19" s="75" t="s">
        <v>46</v>
      </c>
      <c r="N19" s="75" t="s">
        <v>46</v>
      </c>
      <c r="O19" s="75" t="s">
        <v>46</v>
      </c>
      <c r="P19" s="19"/>
      <c r="Q19" s="19"/>
      <c r="R19" s="19"/>
      <c r="S19" s="19"/>
      <c r="W19" s="3"/>
    </row>
    <row r="20" spans="2:23" s="4" customFormat="1" ht="14" customHeight="1" thickBot="1">
      <c r="B20" s="3"/>
      <c r="C20" s="70" t="str">
        <f>C8</f>
        <v>Palm</v>
      </c>
      <c r="D20" s="71" t="str">
        <f>D8</f>
        <v>Bamboo</v>
      </c>
      <c r="E20" s="71" t="str">
        <f>E8</f>
        <v>Rosewood</v>
      </c>
      <c r="F20" s="71" t="str">
        <f>F8</f>
        <v>Teak</v>
      </c>
      <c r="G20" s="71" t="str">
        <f>G8</f>
        <v>Ebony</v>
      </c>
      <c r="H20" s="70" t="s">
        <v>33</v>
      </c>
      <c r="I20" s="74" t="s">
        <v>34</v>
      </c>
      <c r="J20" s="72" t="s">
        <v>35</v>
      </c>
      <c r="K20" s="74" t="s">
        <v>36</v>
      </c>
      <c r="L20" s="74" t="s">
        <v>38</v>
      </c>
      <c r="M20" s="74" t="s">
        <v>49</v>
      </c>
      <c r="N20" s="74" t="s">
        <v>50</v>
      </c>
      <c r="O20" s="74" t="s">
        <v>61</v>
      </c>
      <c r="P20" s="19"/>
      <c r="Q20" s="19"/>
      <c r="R20" s="19"/>
      <c r="S20" s="19"/>
    </row>
    <row r="21" spans="2:23">
      <c r="B21" s="8">
        <v>0</v>
      </c>
      <c r="C21" s="7">
        <f t="shared" ref="C21:C45" si="1">$C$10/(1+$C$11*(2.71828182845904)^(-$C$9*B21))</f>
        <v>500</v>
      </c>
      <c r="D21" s="7">
        <f t="shared" ref="D21:E41" si="2">D$10/(1+D$11*(2.71828182845904)^(-D$9*$B21))</f>
        <v>500</v>
      </c>
      <c r="E21" s="7">
        <f t="shared" si="2"/>
        <v>500</v>
      </c>
      <c r="F21" s="7">
        <f t="shared" ref="F21:F45" si="3">$F$10/(1+$F$11*(2.71828182845904)^(-$F$9*B21))</f>
        <v>500</v>
      </c>
      <c r="G21" s="7">
        <f>G$10/(1+G$11*(2.71828182845904)^(-G$9*$B21))</f>
        <v>500</v>
      </c>
      <c r="H21" s="7">
        <f t="shared" ref="H21:H45" si="4">SUM(C21:G21)</f>
        <v>2500</v>
      </c>
      <c r="I21" s="5">
        <f t="shared" ref="I21:I45" si="5">H21/$I$14</f>
        <v>1.2500000000000001E-2</v>
      </c>
      <c r="J21" s="5">
        <f t="shared" ref="J21:J52" si="6">$I$3*H21*(1-L21)</f>
        <v>50</v>
      </c>
      <c r="K21" s="5">
        <f t="shared" ref="K21:K52" si="7">$I$9*J21*(1-L21)</f>
        <v>2.5</v>
      </c>
      <c r="L21" s="11">
        <f t="shared" ref="L21:L45" si="8">1-(C21*F21*G21*E21*D21)^(1/5)/AVERAGE(C21:G21)</f>
        <v>0</v>
      </c>
      <c r="M21" s="11">
        <f>1-L21</f>
        <v>1</v>
      </c>
      <c r="N21" s="11">
        <f t="shared" ref="N21:N52" si="9">(1/$N$17)*M21</f>
        <v>0.2</v>
      </c>
      <c r="O21" s="11">
        <f>(1/$N$17)*L21</f>
        <v>0</v>
      </c>
      <c r="P21" s="11"/>
      <c r="Q21" s="11"/>
      <c r="R21" s="11"/>
      <c r="S21" s="11"/>
    </row>
    <row r="22" spans="2:23" ht="12" customHeight="1">
      <c r="B22" s="1">
        <v>1</v>
      </c>
      <c r="C22" s="7">
        <f t="shared" si="1"/>
        <v>552.44020742833095</v>
      </c>
      <c r="D22" s="7">
        <f t="shared" si="2"/>
        <v>536.16957610361442</v>
      </c>
      <c r="E22" s="7">
        <f t="shared" si="2"/>
        <v>530.75417324698901</v>
      </c>
      <c r="F22" s="7">
        <f t="shared" si="3"/>
        <v>528.16365484598191</v>
      </c>
      <c r="G22" s="7">
        <f t="shared" ref="G22:G46" si="10">$G$10/(1+$G$11*(2.71828182845904)^(-$G$9*B22))</f>
        <v>524.47787382573858</v>
      </c>
      <c r="H22" s="7">
        <f t="shared" si="4"/>
        <v>2672.0054854506548</v>
      </c>
      <c r="I22" s="5">
        <f t="shared" si="5"/>
        <v>1.3360027427253274E-2</v>
      </c>
      <c r="J22" s="5">
        <f t="shared" si="6"/>
        <v>53.431246947052053</v>
      </c>
      <c r="K22" s="5">
        <f t="shared" si="7"/>
        <v>2.6711192827466808</v>
      </c>
      <c r="L22" s="11">
        <f t="shared" si="8"/>
        <v>1.6584475610736948E-4</v>
      </c>
      <c r="M22" s="11">
        <f t="shared" ref="M22:M85" si="11">1-L22</f>
        <v>0.99983415524389263</v>
      </c>
      <c r="N22" s="11">
        <f t="shared" si="9"/>
        <v>0.19996683104877855</v>
      </c>
      <c r="O22" s="11">
        <f t="shared" ref="O22:O85" si="12">(1/$N$17)*L22</f>
        <v>3.3168951221473901E-5</v>
      </c>
      <c r="P22" s="11"/>
      <c r="Q22" s="11"/>
      <c r="R22" s="11"/>
      <c r="S22" s="11"/>
    </row>
    <row r="23" spans="2:23" ht="12" customHeight="1">
      <c r="B23" s="1">
        <f>B22+1</f>
        <v>2</v>
      </c>
      <c r="C23" s="7">
        <f t="shared" si="1"/>
        <v>610.36353865273941</v>
      </c>
      <c r="D23" s="7">
        <f t="shared" si="2"/>
        <v>574.94907381671806</v>
      </c>
      <c r="E23" s="7">
        <f t="shared" si="2"/>
        <v>563.38927399644706</v>
      </c>
      <c r="F23" s="7">
        <f t="shared" si="3"/>
        <v>557.90734812252651</v>
      </c>
      <c r="G23" s="7">
        <f t="shared" si="10"/>
        <v>550.14856343736619</v>
      </c>
      <c r="H23" s="7">
        <f t="shared" si="4"/>
        <v>2856.757798025797</v>
      </c>
      <c r="I23" s="5">
        <f t="shared" si="5"/>
        <v>1.4283788990128984E-2</v>
      </c>
      <c r="J23" s="5">
        <f t="shared" si="6"/>
        <v>57.097056526812885</v>
      </c>
      <c r="K23" s="5">
        <f t="shared" si="7"/>
        <v>2.8529491249476826</v>
      </c>
      <c r="L23" s="11">
        <f t="shared" si="8"/>
        <v>6.6682995893774244E-4</v>
      </c>
      <c r="M23" s="11">
        <f t="shared" si="11"/>
        <v>0.99933317004106226</v>
      </c>
      <c r="N23" s="11">
        <f t="shared" si="9"/>
        <v>0.19986663400821247</v>
      </c>
      <c r="O23" s="11">
        <f t="shared" si="12"/>
        <v>1.333659917875485E-4</v>
      </c>
      <c r="P23" s="11"/>
      <c r="Q23" s="11"/>
      <c r="R23" s="11"/>
      <c r="S23" s="11"/>
    </row>
    <row r="24" spans="2:23" ht="11" customHeight="1">
      <c r="B24" s="1">
        <f t="shared" ref="B24:B87" si="13">B23+1</f>
        <v>3</v>
      </c>
      <c r="C24" s="7">
        <f t="shared" si="1"/>
        <v>674.3395946717684</v>
      </c>
      <c r="D24" s="7">
        <f t="shared" si="2"/>
        <v>616.52583745313382</v>
      </c>
      <c r="E24" s="7">
        <f t="shared" si="2"/>
        <v>598.01898292635724</v>
      </c>
      <c r="F24" s="7">
        <f t="shared" si="3"/>
        <v>589.31898874388582</v>
      </c>
      <c r="G24" s="7">
        <f t="shared" si="10"/>
        <v>577.06964210797878</v>
      </c>
      <c r="H24" s="7">
        <f t="shared" si="4"/>
        <v>3055.2730459031241</v>
      </c>
      <c r="I24" s="5">
        <f t="shared" si="5"/>
        <v>1.527636522951562E-2</v>
      </c>
      <c r="J24" s="5">
        <f t="shared" si="6"/>
        <v>61.013328088377051</v>
      </c>
      <c r="K24" s="5">
        <f t="shared" si="7"/>
        <v>3.0460667086790192</v>
      </c>
      <c r="L24" s="11">
        <f t="shared" si="8"/>
        <v>1.5077675268495572E-3</v>
      </c>
      <c r="M24" s="11">
        <f t="shared" si="11"/>
        <v>0.99849223247315044</v>
      </c>
      <c r="N24" s="11">
        <f t="shared" si="9"/>
        <v>0.19969844649463009</v>
      </c>
      <c r="O24" s="11">
        <f t="shared" si="12"/>
        <v>3.0155350536991148E-4</v>
      </c>
      <c r="P24" s="11"/>
      <c r="Q24" s="11"/>
      <c r="R24" s="11"/>
      <c r="S24" s="11"/>
    </row>
    <row r="25" spans="2:23" ht="1" customHeight="1">
      <c r="B25" s="1">
        <f t="shared" si="13"/>
        <v>4</v>
      </c>
      <c r="C25" s="7">
        <f t="shared" si="1"/>
        <v>744.99632983397339</v>
      </c>
      <c r="D25" s="7">
        <f t="shared" si="2"/>
        <v>661.1005120721918</v>
      </c>
      <c r="E25" s="7">
        <f t="shared" si="2"/>
        <v>634.76367961694712</v>
      </c>
      <c r="F25" s="7">
        <f t="shared" si="3"/>
        <v>622.49129164416547</v>
      </c>
      <c r="G25" s="7">
        <f t="shared" si="10"/>
        <v>605.30140655892535</v>
      </c>
      <c r="H25" s="7">
        <f t="shared" si="4"/>
        <v>3268.6532197262031</v>
      </c>
      <c r="I25" s="5">
        <f t="shared" si="5"/>
        <v>1.6343266098631015E-2</v>
      </c>
      <c r="J25" s="5">
        <f t="shared" si="6"/>
        <v>65.19701792896474</v>
      </c>
      <c r="K25" s="5">
        <f t="shared" si="7"/>
        <v>3.25107227739641</v>
      </c>
      <c r="L25" s="11">
        <f t="shared" si="8"/>
        <v>2.6929510982823812E-3</v>
      </c>
      <c r="M25" s="11">
        <f t="shared" si="11"/>
        <v>0.99730704890171762</v>
      </c>
      <c r="N25" s="11">
        <f t="shared" si="9"/>
        <v>0.19946140978034355</v>
      </c>
      <c r="O25" s="11">
        <f t="shared" si="12"/>
        <v>5.3859021965647631E-4</v>
      </c>
      <c r="P25" s="11"/>
      <c r="Q25" s="11"/>
      <c r="R25" s="11"/>
      <c r="S25" s="11"/>
    </row>
    <row r="26" spans="2:23" ht="1" customHeight="1">
      <c r="B26" s="1">
        <f t="shared" si="13"/>
        <v>5</v>
      </c>
      <c r="C26" s="7">
        <f t="shared" si="1"/>
        <v>823.02584941293787</v>
      </c>
      <c r="D26" s="7">
        <f t="shared" si="2"/>
        <v>708.88796572700994</v>
      </c>
      <c r="E26" s="7">
        <f t="shared" si="2"/>
        <v>673.75081550342418</v>
      </c>
      <c r="F26" s="7">
        <f t="shared" si="3"/>
        <v>657.52203067627386</v>
      </c>
      <c r="G26" s="7">
        <f t="shared" si="10"/>
        <v>634.90700022593364</v>
      </c>
      <c r="H26" s="7">
        <f t="shared" si="4"/>
        <v>3498.0936615455798</v>
      </c>
      <c r="I26" s="5">
        <f t="shared" si="5"/>
        <v>1.7490468307727901E-2</v>
      </c>
      <c r="J26" s="5">
        <f t="shared" si="6"/>
        <v>69.666206295522471</v>
      </c>
      <c r="K26" s="5">
        <f t="shared" si="7"/>
        <v>3.4685894441330527</v>
      </c>
      <c r="L26" s="11">
        <f t="shared" si="8"/>
        <v>4.2261151929603447E-3</v>
      </c>
      <c r="M26" s="11">
        <f t="shared" si="11"/>
        <v>0.99577388480703966</v>
      </c>
      <c r="N26" s="11">
        <f t="shared" si="9"/>
        <v>0.19915477696140793</v>
      </c>
      <c r="O26" s="11">
        <f t="shared" si="12"/>
        <v>8.4522303859206897E-4</v>
      </c>
      <c r="P26" s="11"/>
      <c r="Q26" s="11"/>
      <c r="R26" s="11"/>
      <c r="S26" s="11"/>
    </row>
    <row r="27" spans="2:23" ht="1" customHeight="1">
      <c r="B27" s="1">
        <f t="shared" si="13"/>
        <v>6</v>
      </c>
      <c r="C27" s="7">
        <f t="shared" si="1"/>
        <v>909.19074318746505</v>
      </c>
      <c r="D27" s="7">
        <f t="shared" si="2"/>
        <v>760.11827234000179</v>
      </c>
      <c r="E27" s="7">
        <f t="shared" si="2"/>
        <v>715.11530479831265</v>
      </c>
      <c r="F27" s="7">
        <f t="shared" si="3"/>
        <v>694.51430366940065</v>
      </c>
      <c r="G27" s="7">
        <f t="shared" si="10"/>
        <v>665.95254154111331</v>
      </c>
      <c r="H27" s="7">
        <f t="shared" si="4"/>
        <v>3744.8911655362936</v>
      </c>
      <c r="I27" s="5">
        <f t="shared" si="5"/>
        <v>1.8724455827681469E-2</v>
      </c>
      <c r="J27" s="5">
        <f t="shared" si="6"/>
        <v>74.440168105118445</v>
      </c>
      <c r="K27" s="5">
        <f t="shared" si="7"/>
        <v>3.6992654676552776</v>
      </c>
      <c r="L27" s="11">
        <f t="shared" si="8"/>
        <v>6.1103939390703133E-3</v>
      </c>
      <c r="M27" s="11">
        <f t="shared" si="11"/>
        <v>0.99388960606092969</v>
      </c>
      <c r="N27" s="11">
        <f t="shared" si="9"/>
        <v>0.19877792121218596</v>
      </c>
      <c r="O27" s="11">
        <f t="shared" si="12"/>
        <v>1.2220787878140628E-3</v>
      </c>
      <c r="P27" s="11"/>
      <c r="Q27" s="11"/>
      <c r="R27" s="11"/>
      <c r="S27" s="11"/>
    </row>
    <row r="28" spans="2:23" ht="1" customHeight="1">
      <c r="B28" s="1">
        <f t="shared" si="13"/>
        <v>7</v>
      </c>
      <c r="C28" s="7">
        <f t="shared" si="1"/>
        <v>1004.330995570347</v>
      </c>
      <c r="D28" s="7">
        <f t="shared" si="2"/>
        <v>815.0377586848789</v>
      </c>
      <c r="E28" s="7">
        <f t="shared" si="2"/>
        <v>758.99993387830852</v>
      </c>
      <c r="F28" s="7">
        <f t="shared" si="3"/>
        <v>733.5768100923699</v>
      </c>
      <c r="G28" s="7">
        <f t="shared" si="10"/>
        <v>698.50725737636469</v>
      </c>
      <c r="H28" s="7">
        <f t="shared" si="4"/>
        <v>4010.4527556022686</v>
      </c>
      <c r="I28" s="5">
        <f t="shared" si="5"/>
        <v>2.0052263778011344E-2</v>
      </c>
      <c r="J28" s="5">
        <f t="shared" si="6"/>
        <v>79.539447500538813</v>
      </c>
      <c r="K28" s="5">
        <f t="shared" si="7"/>
        <v>3.9437714980268397</v>
      </c>
      <c r="L28" s="11">
        <f t="shared" si="8"/>
        <v>8.3482795124711906E-3</v>
      </c>
      <c r="M28" s="11">
        <f t="shared" si="11"/>
        <v>0.99165172048752881</v>
      </c>
      <c r="N28" s="11">
        <f t="shared" si="9"/>
        <v>0.19833034409750577</v>
      </c>
      <c r="O28" s="11">
        <f t="shared" si="12"/>
        <v>1.6696559024942381E-3</v>
      </c>
      <c r="P28" s="11"/>
      <c r="Q28" s="11"/>
      <c r="R28" s="11"/>
      <c r="S28" s="11"/>
    </row>
    <row r="29" spans="2:23" ht="1" customHeight="1">
      <c r="B29" s="1">
        <f t="shared" si="13"/>
        <v>8</v>
      </c>
      <c r="C29" s="7">
        <f t="shared" si="1"/>
        <v>1109.3715137586948</v>
      </c>
      <c r="D29" s="7">
        <f t="shared" si="2"/>
        <v>873.91011907387724</v>
      </c>
      <c r="E29" s="7">
        <f t="shared" si="2"/>
        <v>805.5557895889259</v>
      </c>
      <c r="F29" s="7">
        <f t="shared" si="3"/>
        <v>774.82414176912221</v>
      </c>
      <c r="G29" s="7">
        <f t="shared" si="10"/>
        <v>732.64362179133173</v>
      </c>
      <c r="H29" s="7">
        <f t="shared" si="4"/>
        <v>4296.3051859819516</v>
      </c>
      <c r="I29" s="5">
        <f t="shared" si="5"/>
        <v>2.1481525929909758E-2</v>
      </c>
      <c r="J29" s="5">
        <f t="shared" si="6"/>
        <v>84.985936343803345</v>
      </c>
      <c r="K29" s="5">
        <f t="shared" si="7"/>
        <v>4.2028027942469217</v>
      </c>
      <c r="L29" s="11">
        <f t="shared" si="8"/>
        <v>1.0941580441064525E-2</v>
      </c>
      <c r="M29" s="11">
        <f t="shared" si="11"/>
        <v>0.98905841955893548</v>
      </c>
      <c r="N29" s="11">
        <f t="shared" si="9"/>
        <v>0.19781168391178711</v>
      </c>
      <c r="O29" s="11">
        <f t="shared" si="12"/>
        <v>2.1883160882129049E-3</v>
      </c>
      <c r="P29" s="11"/>
      <c r="Q29" s="11"/>
      <c r="R29" s="11"/>
      <c r="S29" s="11"/>
    </row>
    <row r="30" spans="2:23" ht="1" customHeight="1">
      <c r="B30" s="1">
        <f t="shared" si="13"/>
        <v>9</v>
      </c>
      <c r="C30" s="7">
        <f t="shared" si="1"/>
        <v>1225.3303157259015</v>
      </c>
      <c r="D30" s="7">
        <f t="shared" si="2"/>
        <v>937.01760145826483</v>
      </c>
      <c r="E30" s="7">
        <f t="shared" si="2"/>
        <v>854.94270686796665</v>
      </c>
      <c r="F30" s="7">
        <f t="shared" si="3"/>
        <v>818.37708708864636</v>
      </c>
      <c r="G30" s="7">
        <f t="shared" si="10"/>
        <v>768.43750022565223</v>
      </c>
      <c r="H30" s="7">
        <f t="shared" si="4"/>
        <v>4604.1052113664318</v>
      </c>
      <c r="I30" s="5">
        <f t="shared" si="5"/>
        <v>2.302052605683216E-2</v>
      </c>
      <c r="J30" s="5">
        <f t="shared" si="6"/>
        <v>90.802956732419275</v>
      </c>
      <c r="K30" s="5">
        <f t="shared" si="7"/>
        <v>4.477078918067642</v>
      </c>
      <c r="L30" s="11">
        <f t="shared" si="8"/>
        <v>1.3891379933623771E-2</v>
      </c>
      <c r="M30" s="11">
        <f t="shared" si="11"/>
        <v>0.98610862006637623</v>
      </c>
      <c r="N30" s="11">
        <f t="shared" si="9"/>
        <v>0.19722172401327526</v>
      </c>
      <c r="O30" s="11">
        <f t="shared" si="12"/>
        <v>2.7782759867247542E-3</v>
      </c>
      <c r="P30" s="11"/>
      <c r="Q30" s="11"/>
      <c r="R30" s="11"/>
      <c r="S30" s="11"/>
    </row>
    <row r="31" spans="2:23" ht="1" customHeight="1">
      <c r="B31" s="1">
        <f t="shared" si="13"/>
        <v>10</v>
      </c>
      <c r="C31" s="7">
        <f t="shared" si="1"/>
        <v>1353.32741944754</v>
      </c>
      <c r="D31" s="7">
        <f t="shared" si="2"/>
        <v>1004.662268746031</v>
      </c>
      <c r="E31" s="7">
        <f t="shared" si="2"/>
        <v>907.32973602455775</v>
      </c>
      <c r="F31" s="7">
        <f t="shared" si="3"/>
        <v>864.36294914443624</v>
      </c>
      <c r="G31" s="7">
        <f t="shared" si="10"/>
        <v>805.96829927078079</v>
      </c>
      <c r="H31" s="7">
        <f t="shared" si="4"/>
        <v>4935.6506726333464</v>
      </c>
      <c r="I31" s="5">
        <f t="shared" si="5"/>
        <v>2.4678253363166733E-2</v>
      </c>
      <c r="J31" s="5">
        <f t="shared" si="6"/>
        <v>97.015347600313035</v>
      </c>
      <c r="K31" s="5">
        <f t="shared" si="7"/>
        <v>4.7673439097888677</v>
      </c>
      <c r="L31" s="11">
        <f t="shared" si="8"/>
        <v>1.7197994397850414E-2</v>
      </c>
      <c r="M31" s="11">
        <f t="shared" si="11"/>
        <v>0.98280200560214959</v>
      </c>
      <c r="N31" s="11">
        <f t="shared" si="9"/>
        <v>0.19656040112042994</v>
      </c>
      <c r="O31" s="11">
        <f t="shared" si="12"/>
        <v>3.4395988795700829E-3</v>
      </c>
      <c r="P31" s="11"/>
      <c r="Q31" s="11"/>
      <c r="R31" s="11"/>
      <c r="S31" s="11"/>
    </row>
    <row r="32" spans="2:23" ht="1" customHeight="1">
      <c r="B32" s="1">
        <f t="shared" si="13"/>
        <v>11</v>
      </c>
      <c r="C32" s="7">
        <f t="shared" si="1"/>
        <v>1494.5944733157198</v>
      </c>
      <c r="D32" s="7">
        <f t="shared" si="2"/>
        <v>1077.1673392191828</v>
      </c>
      <c r="E32" s="7">
        <f t="shared" si="2"/>
        <v>962.89562993256357</v>
      </c>
      <c r="F32" s="7">
        <f t="shared" si="3"/>
        <v>912.91587822751569</v>
      </c>
      <c r="G32" s="7">
        <f t="shared" si="10"/>
        <v>845.31912215093007</v>
      </c>
      <c r="H32" s="7">
        <f t="shared" si="4"/>
        <v>5292.8924428459122</v>
      </c>
      <c r="I32" s="5">
        <f t="shared" si="5"/>
        <v>2.6464462214229562E-2</v>
      </c>
      <c r="J32" s="5">
        <f t="shared" si="6"/>
        <v>103.64955543668026</v>
      </c>
      <c r="K32" s="5">
        <f t="shared" si="7"/>
        <v>5.0743664538009075</v>
      </c>
      <c r="L32" s="11">
        <f t="shared" si="8"/>
        <v>2.0860932317100178E-2</v>
      </c>
      <c r="M32" s="11">
        <f t="shared" si="11"/>
        <v>0.97913906768289982</v>
      </c>
      <c r="N32" s="11">
        <f t="shared" si="9"/>
        <v>0.19582781353657996</v>
      </c>
      <c r="O32" s="11">
        <f t="shared" si="12"/>
        <v>4.1721864634200355E-3</v>
      </c>
      <c r="P32" s="11"/>
      <c r="Q32" s="11"/>
      <c r="R32" s="11"/>
      <c r="S32" s="11"/>
    </row>
    <row r="33" spans="2:19" ht="1" customHeight="1">
      <c r="B33" s="1">
        <f t="shared" si="13"/>
        <v>12</v>
      </c>
      <c r="C33" s="7">
        <f t="shared" si="1"/>
        <v>1650.4851649633772</v>
      </c>
      <c r="D33" s="7">
        <f t="shared" si="2"/>
        <v>1154.8786099897152</v>
      </c>
      <c r="E33" s="7">
        <f t="shared" si="2"/>
        <v>1021.8293513038153</v>
      </c>
      <c r="F33" s="7">
        <f t="shared" si="3"/>
        <v>964.17721908171939</v>
      </c>
      <c r="G33" s="7">
        <f t="shared" si="10"/>
        <v>886.57693003557449</v>
      </c>
      <c r="H33" s="7">
        <f t="shared" si="4"/>
        <v>5677.9472753742011</v>
      </c>
      <c r="I33" s="5">
        <f t="shared" si="5"/>
        <v>2.8389736376871005E-2</v>
      </c>
      <c r="J33" s="5">
        <f t="shared" si="6"/>
        <v>110.73372912049486</v>
      </c>
      <c r="K33" s="5">
        <f t="shared" si="7"/>
        <v>5.3989400439276771</v>
      </c>
      <c r="L33" s="11">
        <f t="shared" si="8"/>
        <v>2.4878853659335731E-2</v>
      </c>
      <c r="M33" s="11">
        <f t="shared" si="11"/>
        <v>0.97512114634066427</v>
      </c>
      <c r="N33" s="11">
        <f t="shared" si="9"/>
        <v>0.19502422926813287</v>
      </c>
      <c r="O33" s="11">
        <f t="shared" si="12"/>
        <v>4.9757707318671468E-3</v>
      </c>
      <c r="P33" s="11"/>
      <c r="Q33" s="11"/>
      <c r="R33" s="11"/>
      <c r="S33" s="11"/>
    </row>
    <row r="34" spans="2:19" ht="1" customHeight="1">
      <c r="B34" s="1">
        <f t="shared" si="13"/>
        <v>13</v>
      </c>
      <c r="C34" s="7">
        <f t="shared" si="1"/>
        <v>1822.4864413479395</v>
      </c>
      <c r="D34" s="7">
        <f t="shared" si="2"/>
        <v>1238.1659674628947</v>
      </c>
      <c r="E34" s="7">
        <f t="shared" si="2"/>
        <v>1084.3306000958776</v>
      </c>
      <c r="F34" s="7">
        <f t="shared" si="3"/>
        <v>1018.2958733096029</v>
      </c>
      <c r="G34" s="7">
        <f t="shared" si="10"/>
        <v>929.83270929730145</v>
      </c>
      <c r="H34" s="7">
        <f t="shared" si="4"/>
        <v>6093.1115915136161</v>
      </c>
      <c r="I34" s="5">
        <f t="shared" si="5"/>
        <v>3.0465557957568081E-2</v>
      </c>
      <c r="J34" s="5">
        <f t="shared" si="6"/>
        <v>118.29781882504278</v>
      </c>
      <c r="K34" s="5">
        <f t="shared" si="7"/>
        <v>5.7418831612462906</v>
      </c>
      <c r="L34" s="11">
        <f t="shared" si="8"/>
        <v>2.9249529995429513E-2</v>
      </c>
      <c r="M34" s="11">
        <f t="shared" si="11"/>
        <v>0.97075047000457049</v>
      </c>
      <c r="N34" s="11">
        <f t="shared" si="9"/>
        <v>0.1941500940009141</v>
      </c>
      <c r="O34" s="11">
        <f t="shared" si="12"/>
        <v>5.8499059990859033E-3</v>
      </c>
      <c r="P34" s="11"/>
      <c r="Q34" s="11"/>
      <c r="R34" s="11"/>
      <c r="S34" s="11"/>
    </row>
    <row r="35" spans="2:19" ht="1" customHeight="1">
      <c r="B35" s="1">
        <f t="shared" si="13"/>
        <v>14</v>
      </c>
      <c r="C35" s="7">
        <f t="shared" si="1"/>
        <v>2012.2305665220272</v>
      </c>
      <c r="D35" s="7">
        <f t="shared" si="2"/>
        <v>1327.4249887728454</v>
      </c>
      <c r="E35" s="7">
        <f t="shared" si="2"/>
        <v>1150.6103609788704</v>
      </c>
      <c r="F35" s="7">
        <f t="shared" si="3"/>
        <v>1075.4286772914734</v>
      </c>
      <c r="G35" s="7">
        <f t="shared" si="10"/>
        <v>975.18164481844622</v>
      </c>
      <c r="H35" s="7">
        <f t="shared" si="4"/>
        <v>6540.8762383836629</v>
      </c>
      <c r="I35" s="5">
        <f t="shared" si="5"/>
        <v>3.2704381191918312E-2</v>
      </c>
      <c r="J35" s="5">
        <f t="shared" si="6"/>
        <v>126.37367889436543</v>
      </c>
      <c r="K35" s="5">
        <f t="shared" si="7"/>
        <v>6.1040394800539204</v>
      </c>
      <c r="L35" s="11">
        <f t="shared" si="8"/>
        <v>3.3969805507327311E-2</v>
      </c>
      <c r="M35" s="11">
        <f t="shared" si="11"/>
        <v>0.96603019449267269</v>
      </c>
      <c r="N35" s="11">
        <f t="shared" si="9"/>
        <v>0.19320603889853455</v>
      </c>
      <c r="O35" s="11">
        <f t="shared" si="12"/>
        <v>6.7939611014654622E-3</v>
      </c>
      <c r="P35" s="11"/>
      <c r="Q35" s="11"/>
      <c r="R35" s="11"/>
      <c r="S35" s="11"/>
    </row>
    <row r="36" spans="2:19" ht="1" customHeight="1">
      <c r="B36" s="1">
        <f t="shared" si="13"/>
        <v>15</v>
      </c>
      <c r="C36" s="7">
        <f t="shared" si="1"/>
        <v>2221.5080345600363</v>
      </c>
      <c r="D36" s="7">
        <f t="shared" si="2"/>
        <v>1423.0786381116227</v>
      </c>
      <c r="E36" s="7">
        <f t="shared" si="2"/>
        <v>1220.8914706338619</v>
      </c>
      <c r="F36" s="7">
        <f t="shared" si="3"/>
        <v>1135.7407959477741</v>
      </c>
      <c r="G36" s="7">
        <f t="shared" si="10"/>
        <v>1022.723299437666</v>
      </c>
      <c r="H36" s="7">
        <f t="shared" si="4"/>
        <v>7023.9422386909619</v>
      </c>
      <c r="I36" s="5">
        <f t="shared" si="5"/>
        <v>3.5119711193454813E-2</v>
      </c>
      <c r="J36" s="5">
        <f t="shared" si="6"/>
        <v>134.99517453056228</v>
      </c>
      <c r="K36" s="5">
        <f t="shared" si="7"/>
        <v>6.486278121050324</v>
      </c>
      <c r="L36" s="11">
        <f t="shared" si="8"/>
        <v>3.9035559070022763E-2</v>
      </c>
      <c r="M36" s="11">
        <f t="shared" si="11"/>
        <v>0.96096444092997724</v>
      </c>
      <c r="N36" s="11">
        <f t="shared" si="9"/>
        <v>0.19219288818599545</v>
      </c>
      <c r="O36" s="11">
        <f t="shared" si="12"/>
        <v>7.8071118140045533E-3</v>
      </c>
      <c r="P36" s="11"/>
      <c r="Q36" s="11"/>
      <c r="R36" s="11"/>
      <c r="S36" s="11"/>
    </row>
    <row r="37" spans="2:19" ht="1" customHeight="1">
      <c r="B37" s="1">
        <f t="shared" si="13"/>
        <v>16</v>
      </c>
      <c r="C37" s="7">
        <f t="shared" si="1"/>
        <v>2452.2813430406031</v>
      </c>
      <c r="D37" s="7">
        <f t="shared" si="2"/>
        <v>1525.5790617809023</v>
      </c>
      <c r="E37" s="7">
        <f t="shared" si="2"/>
        <v>1295.4092044790627</v>
      </c>
      <c r="F37" s="7">
        <f t="shared" si="3"/>
        <v>1199.4061326357073</v>
      </c>
      <c r="G37" s="7">
        <f t="shared" si="10"/>
        <v>1072.5617996132632</v>
      </c>
      <c r="H37" s="7">
        <f t="shared" si="4"/>
        <v>7545.2375415495399</v>
      </c>
      <c r="I37" s="5">
        <f t="shared" si="5"/>
        <v>3.7726187707747702E-2</v>
      </c>
      <c r="J37" s="5">
        <f t="shared" si="6"/>
        <v>144.19829205604572</v>
      </c>
      <c r="K37" s="5">
        <f t="shared" si="7"/>
        <v>6.8894939746358341</v>
      </c>
      <c r="L37" s="11">
        <f t="shared" si="8"/>
        <v>4.4441667595052192E-2</v>
      </c>
      <c r="M37" s="11">
        <f t="shared" si="11"/>
        <v>0.95555833240494781</v>
      </c>
      <c r="N37" s="11">
        <f t="shared" si="9"/>
        <v>0.19111166648098957</v>
      </c>
      <c r="O37" s="11">
        <f t="shared" si="12"/>
        <v>8.8883335190104388E-3</v>
      </c>
      <c r="P37" s="11"/>
      <c r="Q37" s="11"/>
      <c r="R37" s="11"/>
      <c r="S37" s="11"/>
    </row>
    <row r="38" spans="2:19" ht="1" customHeight="1">
      <c r="B38" s="1">
        <f t="shared" si="13"/>
        <v>17</v>
      </c>
      <c r="C38" s="7">
        <f t="shared" si="1"/>
        <v>2706.6996166384702</v>
      </c>
      <c r="D38" s="7">
        <f t="shared" si="2"/>
        <v>1635.4094856459108</v>
      </c>
      <c r="E38" s="7">
        <f t="shared" si="2"/>
        <v>1374.4118822167609</v>
      </c>
      <c r="F38" s="7">
        <f t="shared" si="3"/>
        <v>1266.6077554235449</v>
      </c>
      <c r="G38" s="7">
        <f t="shared" si="10"/>
        <v>1124.8060273633696</v>
      </c>
      <c r="H38" s="7">
        <f t="shared" si="4"/>
        <v>8107.9347672880558</v>
      </c>
      <c r="I38" s="5">
        <f t="shared" si="5"/>
        <v>4.0539673836440276E-2</v>
      </c>
      <c r="J38" s="5">
        <f t="shared" si="6"/>
        <v>154.02125242642359</v>
      </c>
      <c r="K38" s="5">
        <f t="shared" si="7"/>
        <v>7.3146081215139143</v>
      </c>
      <c r="L38" s="11">
        <f t="shared" si="8"/>
        <v>5.0181970827938294E-2</v>
      </c>
      <c r="M38" s="11">
        <f t="shared" si="11"/>
        <v>0.94981802917206171</v>
      </c>
      <c r="N38" s="11">
        <f t="shared" si="9"/>
        <v>0.18996360583441235</v>
      </c>
      <c r="O38" s="11">
        <f t="shared" si="12"/>
        <v>1.0036394165587659E-2</v>
      </c>
      <c r="P38" s="11"/>
      <c r="Q38" s="11"/>
      <c r="R38" s="11"/>
      <c r="S38" s="11"/>
    </row>
    <row r="39" spans="2:19" ht="1" customHeight="1">
      <c r="B39" s="1">
        <f t="shared" si="13"/>
        <v>18</v>
      </c>
      <c r="C39" s="7">
        <f t="shared" si="1"/>
        <v>2987.1140499854105</v>
      </c>
      <c r="D39" s="7">
        <f t="shared" si="2"/>
        <v>1753.0862184538016</v>
      </c>
      <c r="E39" s="7">
        <f t="shared" si="2"/>
        <v>1458.1614913607566</v>
      </c>
      <c r="F39" s="7">
        <f t="shared" si="3"/>
        <v>1337.5383399297075</v>
      </c>
      <c r="G39" s="7">
        <f t="shared" si="10"/>
        <v>1179.5698185238718</v>
      </c>
      <c r="H39" s="7">
        <f t="shared" si="4"/>
        <v>8715.4699182535478</v>
      </c>
      <c r="I39" s="5">
        <f t="shared" si="5"/>
        <v>4.3577349591267737E-2</v>
      </c>
      <c r="J39" s="5">
        <f t="shared" si="6"/>
        <v>164.50462756601323</v>
      </c>
      <c r="K39" s="5">
        <f t="shared" si="7"/>
        <v>7.7625683825593139</v>
      </c>
      <c r="L39" s="11">
        <f t="shared" si="8"/>
        <v>5.6249237797968643E-2</v>
      </c>
      <c r="M39" s="11">
        <f t="shared" si="11"/>
        <v>0.94375076220203136</v>
      </c>
      <c r="N39" s="11">
        <f t="shared" si="9"/>
        <v>0.18875015244040627</v>
      </c>
      <c r="O39" s="11">
        <f t="shared" si="12"/>
        <v>1.1249847559593729E-2</v>
      </c>
      <c r="P39" s="11"/>
      <c r="Q39" s="11"/>
      <c r="R39" s="11"/>
      <c r="S39" s="11"/>
    </row>
    <row r="40" spans="2:19" ht="1" customHeight="1">
      <c r="B40" s="1">
        <f t="shared" si="13"/>
        <v>19</v>
      </c>
      <c r="C40" s="7">
        <f t="shared" si="1"/>
        <v>3296.094113141768</v>
      </c>
      <c r="D40" s="7">
        <f t="shared" si="2"/>
        <v>1879.1607641813312</v>
      </c>
      <c r="E40" s="7">
        <f t="shared" si="2"/>
        <v>1546.9343276378706</v>
      </c>
      <c r="F40" s="7">
        <f t="shared" si="3"/>
        <v>1412.4006288472324</v>
      </c>
      <c r="G40" s="7">
        <f t="shared" si="10"/>
        <v>1236.9721673429133</v>
      </c>
      <c r="H40" s="7">
        <f t="shared" si="4"/>
        <v>9371.5620011511164</v>
      </c>
      <c r="I40" s="5">
        <f t="shared" si="5"/>
        <v>4.6857810005755583E-2</v>
      </c>
      <c r="J40" s="5">
        <f t="shared" si="6"/>
        <v>175.69145897722822</v>
      </c>
      <c r="K40" s="5">
        <f t="shared" si="7"/>
        <v>8.234350035179725</v>
      </c>
      <c r="L40" s="11">
        <f t="shared" si="8"/>
        <v>6.2635135126631436E-2</v>
      </c>
      <c r="M40" s="11">
        <f t="shared" si="11"/>
        <v>0.93736486487336856</v>
      </c>
      <c r="N40" s="11">
        <f t="shared" si="9"/>
        <v>0.18747297297467372</v>
      </c>
      <c r="O40" s="11">
        <f t="shared" si="12"/>
        <v>1.2527027025326288E-2</v>
      </c>
      <c r="P40" s="11"/>
      <c r="Q40" s="11"/>
      <c r="R40" s="11"/>
      <c r="S40" s="11"/>
    </row>
    <row r="41" spans="2:19" ht="1" customHeight="1">
      <c r="B41" s="1">
        <f t="shared" si="13"/>
        <v>20</v>
      </c>
      <c r="C41" s="7">
        <f t="shared" si="1"/>
        <v>3636.4444307928625</v>
      </c>
      <c r="D41" s="7">
        <f t="shared" si="2"/>
        <v>2014.2220461859729</v>
      </c>
      <c r="E41" s="7">
        <f t="shared" si="2"/>
        <v>1641.0216508546455</v>
      </c>
      <c r="F41" s="7">
        <f t="shared" si="3"/>
        <v>1491.407908196597</v>
      </c>
      <c r="G41" s="7">
        <f t="shared" si="10"/>
        <v>1297.1374374056738</v>
      </c>
      <c r="H41" s="7">
        <f t="shared" si="4"/>
        <v>10080.233473435752</v>
      </c>
      <c r="I41" s="5">
        <f t="shared" si="5"/>
        <v>5.0401167367178756E-2</v>
      </c>
      <c r="J41" s="5">
        <f t="shared" si="6"/>
        <v>187.62737793536544</v>
      </c>
      <c r="K41" s="5">
        <f t="shared" si="7"/>
        <v>8.730956739165066</v>
      </c>
      <c r="L41" s="11">
        <f t="shared" si="8"/>
        <v>6.9330197411516692E-2</v>
      </c>
      <c r="M41" s="11">
        <f t="shared" si="11"/>
        <v>0.93066980258848331</v>
      </c>
      <c r="N41" s="11">
        <f t="shared" si="9"/>
        <v>0.18613396051769668</v>
      </c>
      <c r="O41" s="11">
        <f t="shared" si="12"/>
        <v>1.386603948230334E-2</v>
      </c>
      <c r="P41" s="11"/>
      <c r="Q41" s="11"/>
      <c r="R41" s="11"/>
      <c r="S41" s="11"/>
    </row>
    <row r="42" spans="2:19" ht="1" customHeight="1">
      <c r="B42" s="1">
        <f t="shared" si="13"/>
        <v>21</v>
      </c>
      <c r="C42" s="7">
        <f t="shared" si="1"/>
        <v>4011.2222065606147</v>
      </c>
      <c r="D42" s="7">
        <f t="shared" ref="D42:E61" si="14">D$10/(1+D$11*(2.71828182845904)^(-D$9*$B42))</f>
        <v>2158.8987454352609</v>
      </c>
      <c r="E42" s="7">
        <f t="shared" si="14"/>
        <v>1740.7303544781455</v>
      </c>
      <c r="F42" s="7">
        <f t="shared" si="3"/>
        <v>1574.7845002597815</v>
      </c>
      <c r="G42" s="7">
        <f t="shared" si="10"/>
        <v>1360.1955788546422</v>
      </c>
      <c r="H42" s="7">
        <f t="shared" si="4"/>
        <v>10845.831385588444</v>
      </c>
      <c r="I42" s="5">
        <f t="shared" si="5"/>
        <v>5.4229156927942224E-2</v>
      </c>
      <c r="J42" s="5">
        <f t="shared" si="6"/>
        <v>200.36072641979439</v>
      </c>
      <c r="K42" s="5">
        <f t="shared" si="7"/>
        <v>9.2534217212730638</v>
      </c>
      <c r="L42" s="11">
        <f t="shared" si="8"/>
        <v>7.632379991622118E-2</v>
      </c>
      <c r="M42" s="11">
        <f t="shared" si="11"/>
        <v>0.92367620008377882</v>
      </c>
      <c r="N42" s="11">
        <f t="shared" si="9"/>
        <v>0.18473524001675579</v>
      </c>
      <c r="O42" s="11">
        <f t="shared" si="12"/>
        <v>1.5264759983244237E-2</v>
      </c>
      <c r="P42" s="11"/>
      <c r="Q42" s="11"/>
      <c r="R42" s="11"/>
      <c r="S42" s="11"/>
    </row>
    <row r="43" spans="2:19" ht="1" customHeight="1">
      <c r="B43" s="1">
        <f t="shared" si="13"/>
        <v>22</v>
      </c>
      <c r="C43" s="7">
        <f t="shared" si="1"/>
        <v>4423.7550154246137</v>
      </c>
      <c r="D43" s="7">
        <f t="shared" si="14"/>
        <v>2313.8617544640119</v>
      </c>
      <c r="E43" s="7">
        <f t="shared" si="14"/>
        <v>1846.383646794226</v>
      </c>
      <c r="F43" s="7">
        <f t="shared" si="3"/>
        <v>1662.7662730445563</v>
      </c>
      <c r="G43" s="7">
        <f t="shared" si="10"/>
        <v>1426.2823518384128</v>
      </c>
      <c r="H43" s="7">
        <f t="shared" si="4"/>
        <v>11673.049041565819</v>
      </c>
      <c r="I43" s="5">
        <f t="shared" si="5"/>
        <v>5.836524520782909E-2</v>
      </c>
      <c r="J43" s="5">
        <f t="shared" si="6"/>
        <v>213.94267774943162</v>
      </c>
      <c r="K43" s="5">
        <f t="shared" si="7"/>
        <v>9.8028092745118318</v>
      </c>
      <c r="L43" s="11">
        <f t="shared" si="8"/>
        <v>8.3604133814495607E-2</v>
      </c>
      <c r="M43" s="11">
        <f t="shared" si="11"/>
        <v>0.91639586618550439</v>
      </c>
      <c r="N43" s="11">
        <f t="shared" si="9"/>
        <v>0.18327917323710088</v>
      </c>
      <c r="O43" s="11">
        <f t="shared" si="12"/>
        <v>1.6720826762899123E-2</v>
      </c>
      <c r="P43" s="11"/>
      <c r="Q43" s="11"/>
      <c r="R43" s="11"/>
      <c r="S43" s="11"/>
    </row>
    <row r="44" spans="2:19" ht="1" customHeight="1">
      <c r="B44" s="1">
        <f t="shared" si="13"/>
        <v>23</v>
      </c>
      <c r="C44" s="7">
        <f t="shared" si="1"/>
        <v>4877.6587289427107</v>
      </c>
      <c r="D44" s="7">
        <f t="shared" si="14"/>
        <v>2479.8267479391066</v>
      </c>
      <c r="E44" s="7">
        <f t="shared" si="14"/>
        <v>1958.3217410739721</v>
      </c>
      <c r="F44" s="7">
        <f t="shared" si="3"/>
        <v>1755.6011660088384</v>
      </c>
      <c r="G44" s="7">
        <f t="shared" si="10"/>
        <v>1495.5395560858424</v>
      </c>
      <c r="H44" s="7">
        <f t="shared" si="4"/>
        <v>12566.947940050472</v>
      </c>
      <c r="I44" s="5">
        <f t="shared" si="5"/>
        <v>6.2834739700252357E-2</v>
      </c>
      <c r="J44" s="5">
        <f t="shared" si="6"/>
        <v>228.42735568305901</v>
      </c>
      <c r="K44" s="5">
        <f t="shared" si="7"/>
        <v>10.380216635190658</v>
      </c>
      <c r="L44" s="11">
        <f t="shared" si="8"/>
        <v>9.1158184259409025E-2</v>
      </c>
      <c r="M44" s="11">
        <f t="shared" si="11"/>
        <v>0.90884181574059097</v>
      </c>
      <c r="N44" s="11">
        <f t="shared" si="9"/>
        <v>0.1817683631481182</v>
      </c>
      <c r="O44" s="11">
        <f t="shared" si="12"/>
        <v>1.8231636851881807E-2</v>
      </c>
      <c r="P44" s="11"/>
      <c r="Q44" s="11"/>
      <c r="R44" s="11"/>
      <c r="S44" s="11"/>
    </row>
    <row r="45" spans="2:19" ht="1" customHeight="1">
      <c r="B45" s="1">
        <f t="shared" si="13"/>
        <v>24</v>
      </c>
      <c r="C45" s="7">
        <f t="shared" si="1"/>
        <v>5376.8552684974484</v>
      </c>
      <c r="D45" s="7">
        <f t="shared" si="14"/>
        <v>2657.5568697752333</v>
      </c>
      <c r="E45" s="7">
        <f t="shared" si="14"/>
        <v>2076.9025516954953</v>
      </c>
      <c r="F45" s="7">
        <f t="shared" si="3"/>
        <v>1853.5497316390174</v>
      </c>
      <c r="G45" s="7">
        <f t="shared" si="10"/>
        <v>1568.1152664618535</v>
      </c>
      <c r="H45" s="7">
        <f t="shared" si="4"/>
        <v>13532.979688069048</v>
      </c>
      <c r="I45" s="5">
        <f t="shared" si="5"/>
        <v>6.7664898440345247E-2</v>
      </c>
      <c r="J45" s="5">
        <f t="shared" si="6"/>
        <v>243.8719505122948</v>
      </c>
      <c r="K45" s="5">
        <f t="shared" si="7"/>
        <v>10.986776308233184</v>
      </c>
      <c r="L45" s="11">
        <f t="shared" si="8"/>
        <v>9.8971711576212207E-2</v>
      </c>
      <c r="M45" s="11">
        <f t="shared" si="11"/>
        <v>0.90102828842378779</v>
      </c>
      <c r="N45" s="11">
        <f t="shared" si="9"/>
        <v>0.18020565768475758</v>
      </c>
      <c r="O45" s="11">
        <f t="shared" si="12"/>
        <v>1.9794342315242443E-2</v>
      </c>
      <c r="P45" s="11"/>
      <c r="Q45" s="11"/>
      <c r="R45" s="11"/>
      <c r="S45" s="11"/>
    </row>
    <row r="46" spans="2:19" ht="1" customHeight="1">
      <c r="B46" s="1">
        <f t="shared" si="13"/>
        <v>25</v>
      </c>
      <c r="C46" s="7">
        <f t="shared" ref="C46:C109" si="15">$C$10/(1+$C$11*(2.71828182845904)^(-$C$9*B46))</f>
        <v>5925.5897999722192</v>
      </c>
      <c r="D46" s="7">
        <f t="shared" si="14"/>
        <v>2847.8655356190329</v>
      </c>
      <c r="E46" s="7">
        <f t="shared" si="14"/>
        <v>2202.5023926299605</v>
      </c>
      <c r="F46" s="7">
        <f t="shared" ref="F46:F109" si="16">$F$10/(1+$F$11*(2.71828182845904)^(-$F$9*B46))</f>
        <v>1956.8856923217254</v>
      </c>
      <c r="G46" s="7">
        <f t="shared" si="10"/>
        <v>1644.1640743158714</v>
      </c>
      <c r="H46" s="7">
        <f t="shared" ref="H46:H109" si="17">SUM(C46:G46)</f>
        <v>14577.007494858808</v>
      </c>
      <c r="I46" s="5">
        <f t="shared" ref="I46:I109" si="18">H46/$I$14</f>
        <v>7.2885037474294034E-2</v>
      </c>
      <c r="J46" s="5">
        <f t="shared" si="6"/>
        <v>260.33683041605104</v>
      </c>
      <c r="K46" s="5">
        <f t="shared" si="7"/>
        <v>11.623658918845226</v>
      </c>
      <c r="L46" s="11">
        <f t="shared" ref="L46:L109" si="19">1-(C46*F46*G46*E46*D46)^(1/5)/AVERAGE(C46:G46)</f>
        <v>0.1070292359118642</v>
      </c>
      <c r="M46" s="11">
        <f t="shared" si="11"/>
        <v>0.8929707640881358</v>
      </c>
      <c r="N46" s="11">
        <f t="shared" si="9"/>
        <v>0.17859415281762717</v>
      </c>
      <c r="O46" s="11">
        <f t="shared" si="12"/>
        <v>2.1405847182372841E-2</v>
      </c>
      <c r="P46" s="11"/>
      <c r="Q46" s="11"/>
      <c r="R46" s="11"/>
      <c r="S46" s="11"/>
    </row>
    <row r="47" spans="2:19" ht="1" customHeight="1">
      <c r="B47" s="1">
        <f t="shared" si="13"/>
        <v>26</v>
      </c>
      <c r="C47" s="7">
        <f t="shared" si="15"/>
        <v>6528.4468880312061</v>
      </c>
      <c r="D47" s="7">
        <f t="shared" si="14"/>
        <v>3051.6193481772052</v>
      </c>
      <c r="E47" s="7">
        <f t="shared" si="14"/>
        <v>2335.5166741039425</v>
      </c>
      <c r="F47" s="7">
        <f t="shared" si="16"/>
        <v>2065.896511773858</v>
      </c>
      <c r="G47" s="7">
        <f t="shared" ref="G47:G78" si="20">$G$10/(1+$G$11*(2.71828182845904)^(-$G$9*B47))</f>
        <v>1723.8473343834587</v>
      </c>
      <c r="H47" s="7">
        <f t="shared" si="17"/>
        <v>15705.326756469673</v>
      </c>
      <c r="I47" s="5">
        <f t="shared" si="18"/>
        <v>7.8526633782348365E-2</v>
      </c>
      <c r="J47" s="5">
        <f t="shared" si="6"/>
        <v>277.88564606017547</v>
      </c>
      <c r="K47" s="5">
        <f t="shared" si="7"/>
        <v>12.292076676225605</v>
      </c>
      <c r="L47" s="11">
        <f t="shared" si="19"/>
        <v>0.11531402571518323</v>
      </c>
      <c r="M47" s="11">
        <f t="shared" si="11"/>
        <v>0.88468597428481677</v>
      </c>
      <c r="N47" s="11">
        <f t="shared" si="9"/>
        <v>0.17693719485696335</v>
      </c>
      <c r="O47" s="11">
        <f t="shared" si="12"/>
        <v>2.3062805143036647E-2</v>
      </c>
      <c r="P47" s="11"/>
      <c r="Q47" s="11"/>
      <c r="R47" s="11"/>
      <c r="S47" s="11"/>
    </row>
    <row r="48" spans="2:19" ht="1" customHeight="1">
      <c r="B48" s="1">
        <f t="shared" si="13"/>
        <v>27</v>
      </c>
      <c r="C48" s="7">
        <f t="shared" si="15"/>
        <v>7190.3650187751118</v>
      </c>
      <c r="D48" s="7">
        <f t="shared" si="14"/>
        <v>3269.7411212779884</v>
      </c>
      <c r="E48" s="7">
        <f t="shared" si="14"/>
        <v>2476.3605925911675</v>
      </c>
      <c r="F48" s="7">
        <f t="shared" si="16"/>
        <v>2180.8839800988526</v>
      </c>
      <c r="G48" s="7">
        <f t="shared" si="20"/>
        <v>1807.3334169457428</v>
      </c>
      <c r="H48" s="7">
        <f t="shared" si="17"/>
        <v>16924.68412968886</v>
      </c>
      <c r="I48" s="5">
        <f t="shared" si="18"/>
        <v>8.4623420648444303E-2</v>
      </c>
      <c r="J48" s="5">
        <f t="shared" si="6"/>
        <v>296.58542611566753</v>
      </c>
      <c r="K48" s="5">
        <f t="shared" si="7"/>
        <v>12.99328754235208</v>
      </c>
      <c r="L48" s="11">
        <f t="shared" si="19"/>
        <v>0.12380809047004682</v>
      </c>
      <c r="M48" s="11">
        <f t="shared" si="11"/>
        <v>0.87619190952995318</v>
      </c>
      <c r="N48" s="11">
        <f t="shared" si="9"/>
        <v>0.17523838190599064</v>
      </c>
      <c r="O48" s="11">
        <f t="shared" si="12"/>
        <v>2.4761618094009365E-2</v>
      </c>
      <c r="P48" s="11"/>
      <c r="Q48" s="11"/>
      <c r="R48" s="11"/>
      <c r="S48" s="11"/>
    </row>
    <row r="49" spans="2:19" ht="1" customHeight="1">
      <c r="B49" s="1">
        <f t="shared" si="13"/>
        <v>28</v>
      </c>
      <c r="C49" s="7">
        <f t="shared" si="15"/>
        <v>7916.648775670802</v>
      </c>
      <c r="D49" s="7">
        <f t="shared" si="14"/>
        <v>3503.2130066940908</v>
      </c>
      <c r="E49" s="7">
        <f t="shared" si="14"/>
        <v>2625.4698085621344</v>
      </c>
      <c r="F49" s="7">
        <f t="shared" si="16"/>
        <v>2302.1648113163383</v>
      </c>
      <c r="G49" s="7">
        <f t="shared" si="20"/>
        <v>1894.7979648892795</v>
      </c>
      <c r="H49" s="7">
        <f t="shared" si="17"/>
        <v>18242.294367132647</v>
      </c>
      <c r="I49" s="5">
        <f t="shared" si="18"/>
        <v>9.1211471835663235E-2</v>
      </c>
      <c r="J49" s="5">
        <f t="shared" si="6"/>
        <v>316.50666103584251</v>
      </c>
      <c r="K49" s="5">
        <f t="shared" si="7"/>
        <v>13.728600205649956</v>
      </c>
      <c r="L49" s="11">
        <f t="shared" si="19"/>
        <v>0.13249217816017644</v>
      </c>
      <c r="M49" s="11">
        <f t="shared" si="11"/>
        <v>0.86750782183982356</v>
      </c>
      <c r="N49" s="11">
        <f t="shared" si="9"/>
        <v>0.17350156436796471</v>
      </c>
      <c r="O49" s="11">
        <f t="shared" si="12"/>
        <v>2.6498435632035289E-2</v>
      </c>
      <c r="P49" s="11"/>
      <c r="Q49" s="11"/>
      <c r="R49" s="11"/>
      <c r="S49" s="11"/>
    </row>
    <row r="50" spans="2:19" ht="1" customHeight="1">
      <c r="B50" s="1">
        <f t="shared" si="13"/>
        <v>29</v>
      </c>
      <c r="C50" s="7">
        <f t="shared" si="15"/>
        <v>8712.9778157024703</v>
      </c>
      <c r="D50" s="7">
        <f t="shared" si="14"/>
        <v>3753.0797155850491</v>
      </c>
      <c r="E50" s="7">
        <f t="shared" si="14"/>
        <v>2783.3011056268269</v>
      </c>
      <c r="F50" s="7">
        <f t="shared" si="16"/>
        <v>2430.0712519652125</v>
      </c>
      <c r="G50" s="7">
        <f t="shared" si="20"/>
        <v>1986.4241552406513</v>
      </c>
      <c r="H50" s="7">
        <f t="shared" si="17"/>
        <v>19665.854044120209</v>
      </c>
      <c r="I50" s="5">
        <f t="shared" si="18"/>
        <v>9.8329270220601048E-2</v>
      </c>
      <c r="J50" s="5">
        <f t="shared" si="6"/>
        <v>337.72337208130307</v>
      </c>
      <c r="K50" s="5">
        <f t="shared" si="7"/>
        <v>14.499379965151784</v>
      </c>
      <c r="L50" s="11">
        <f t="shared" si="19"/>
        <v>0.14134577800785308</v>
      </c>
      <c r="M50" s="11">
        <f t="shared" si="11"/>
        <v>0.85865422199214692</v>
      </c>
      <c r="N50" s="11">
        <f t="shared" si="9"/>
        <v>0.17173084439842939</v>
      </c>
      <c r="O50" s="11">
        <f t="shared" si="12"/>
        <v>2.8269155601570617E-2</v>
      </c>
      <c r="P50" s="11"/>
      <c r="Q50" s="11"/>
      <c r="R50" s="11"/>
      <c r="S50" s="11"/>
    </row>
    <row r="51" spans="2:19" ht="1" customHeight="1">
      <c r="B51" s="1">
        <f t="shared" si="13"/>
        <v>30</v>
      </c>
      <c r="C51" s="7">
        <f t="shared" si="15"/>
        <v>9585.4116420481259</v>
      </c>
      <c r="D51" s="7">
        <f t="shared" si="14"/>
        <v>4020.4518239025524</v>
      </c>
      <c r="E51" s="7">
        <f t="shared" si="14"/>
        <v>2950.3330238413905</v>
      </c>
      <c r="F51" s="7">
        <f t="shared" si="16"/>
        <v>2564.9516991048281</v>
      </c>
      <c r="G51" s="7">
        <f t="shared" si="20"/>
        <v>2082.4029646748154</v>
      </c>
      <c r="H51" s="7">
        <f t="shared" si="17"/>
        <v>21203.551153571716</v>
      </c>
      <c r="I51" s="5">
        <f t="shared" si="18"/>
        <v>0.10601775576785857</v>
      </c>
      <c r="J51" s="5">
        <f t="shared" si="6"/>
        <v>360.31316221806333</v>
      </c>
      <c r="K51" s="5">
        <f t="shared" si="7"/>
        <v>15.307055635078306</v>
      </c>
      <c r="L51" s="11">
        <f t="shared" si="19"/>
        <v>0.15034712910019099</v>
      </c>
      <c r="M51" s="11">
        <f t="shared" si="11"/>
        <v>0.84965287089980901</v>
      </c>
      <c r="N51" s="11">
        <f t="shared" si="9"/>
        <v>0.16993057417996182</v>
      </c>
      <c r="O51" s="11">
        <f t="shared" si="12"/>
        <v>3.0069425820038201E-2</v>
      </c>
      <c r="P51" s="11"/>
      <c r="Q51" s="11"/>
      <c r="R51" s="11"/>
      <c r="S51" s="11"/>
    </row>
    <row r="52" spans="2:19" ht="1" customHeight="1">
      <c r="B52" s="1">
        <f t="shared" si="13"/>
        <v>31</v>
      </c>
      <c r="C52" s="7">
        <f t="shared" si="15"/>
        <v>10540.389008971695</v>
      </c>
      <c r="D52" s="7">
        <f t="shared" si="14"/>
        <v>4306.5091482055595</v>
      </c>
      <c r="E52" s="7">
        <f t="shared" si="14"/>
        <v>3127.066459012317</v>
      </c>
      <c r="F52" s="7">
        <f t="shared" si="16"/>
        <v>2707.1713257330939</v>
      </c>
      <c r="G52" s="7">
        <f t="shared" si="20"/>
        <v>2182.9334384135927</v>
      </c>
      <c r="H52" s="7">
        <f t="shared" si="17"/>
        <v>22864.069380336259</v>
      </c>
      <c r="I52" s="5">
        <f t="shared" si="18"/>
        <v>0.1143203469016813</v>
      </c>
      <c r="J52" s="5">
        <f t="shared" si="6"/>
        <v>384.35724514795152</v>
      </c>
      <c r="K52" s="5">
        <f t="shared" si="7"/>
        <v>16.153127582001531</v>
      </c>
      <c r="L52" s="11">
        <f t="shared" si="19"/>
        <v>0.15947323559447057</v>
      </c>
      <c r="M52" s="11">
        <f t="shared" si="11"/>
        <v>0.84052676440552943</v>
      </c>
      <c r="N52" s="11">
        <f t="shared" si="9"/>
        <v>0.1681053528811059</v>
      </c>
      <c r="O52" s="11">
        <f t="shared" si="12"/>
        <v>3.1894647118894115E-2</v>
      </c>
      <c r="P52" s="11"/>
      <c r="Q52" s="11"/>
      <c r="R52" s="11"/>
      <c r="S52" s="11"/>
    </row>
    <row r="53" spans="2:19" ht="1" customHeight="1">
      <c r="B53" s="1">
        <f t="shared" si="13"/>
        <v>32</v>
      </c>
      <c r="C53" s="7">
        <f t="shared" si="15"/>
        <v>11584.720628515559</v>
      </c>
      <c r="D53" s="7">
        <f t="shared" si="14"/>
        <v>4612.5041750135424</v>
      </c>
      <c r="E53" s="7">
        <f t="shared" si="14"/>
        <v>3314.0252188206764</v>
      </c>
      <c r="F53" s="7">
        <f t="shared" si="16"/>
        <v>2857.1127113016737</v>
      </c>
      <c r="G53" s="7">
        <f t="shared" si="20"/>
        <v>2288.2229618402444</v>
      </c>
      <c r="H53" s="7">
        <f t="shared" si="17"/>
        <v>24656.585695491696</v>
      </c>
      <c r="I53" s="5">
        <f t="shared" si="18"/>
        <v>0.12328292847745848</v>
      </c>
      <c r="J53" s="5">
        <f t="shared" ref="J53:J84" si="21">$I$3*H53*(1-L53)</f>
        <v>409.94044837409285</v>
      </c>
      <c r="K53" s="5">
        <f t="shared" ref="K53:K84" si="22">$I$9*J53*(1-L53)</f>
        <v>17.039177006153718</v>
      </c>
      <c r="L53" s="11">
        <f t="shared" si="19"/>
        <v>0.16869988927735458</v>
      </c>
      <c r="M53" s="11">
        <f t="shared" si="11"/>
        <v>0.83130011072264542</v>
      </c>
      <c r="N53" s="11">
        <f t="shared" ref="N53:N84" si="23">(1/$N$17)*M53</f>
        <v>0.16626002214452909</v>
      </c>
      <c r="O53" s="11">
        <f t="shared" si="12"/>
        <v>3.3739977855470914E-2</v>
      </c>
      <c r="P53" s="11"/>
      <c r="Q53" s="11"/>
      <c r="R53" s="11"/>
      <c r="S53" s="11"/>
    </row>
    <row r="54" spans="2:19" ht="1" customHeight="1">
      <c r="B54" s="1">
        <f t="shared" si="13"/>
        <v>33</v>
      </c>
      <c r="C54" s="7">
        <f t="shared" si="15"/>
        <v>12725.573683678558</v>
      </c>
      <c r="D54" s="7">
        <f t="shared" si="14"/>
        <v>4939.7655230452337</v>
      </c>
      <c r="E54" s="7">
        <f t="shared" si="14"/>
        <v>3511.7565255045574</v>
      </c>
      <c r="F54" s="7">
        <f t="shared" si="16"/>
        <v>3015.1764746348254</v>
      </c>
      <c r="G54" s="7">
        <f t="shared" si="20"/>
        <v>2398.4875340571843</v>
      </c>
      <c r="H54" s="7">
        <f t="shared" si="17"/>
        <v>26590.759740920363</v>
      </c>
      <c r="I54" s="5">
        <f t="shared" si="18"/>
        <v>0.13295379870460181</v>
      </c>
      <c r="J54" s="5">
        <f t="shared" si="21"/>
        <v>437.15118587443754</v>
      </c>
      <c r="K54" s="5">
        <f t="shared" si="22"/>
        <v>17.966876574171611</v>
      </c>
      <c r="L54" s="11">
        <f t="shared" si="19"/>
        <v>0.17800170033933216</v>
      </c>
      <c r="M54" s="11">
        <f t="shared" si="11"/>
        <v>0.82199829966066784</v>
      </c>
      <c r="N54" s="11">
        <f t="shared" si="23"/>
        <v>0.16439965993213357</v>
      </c>
      <c r="O54" s="11">
        <f t="shared" si="12"/>
        <v>3.5600340067866436E-2</v>
      </c>
      <c r="P54" s="11"/>
      <c r="Q54" s="11"/>
      <c r="R54" s="11"/>
      <c r="S54" s="11"/>
    </row>
    <row r="55" spans="2:19" ht="1" customHeight="1">
      <c r="B55" s="1">
        <f t="shared" si="13"/>
        <v>34</v>
      </c>
      <c r="C55" s="7">
        <f t="shared" si="15"/>
        <v>13970.446498476709</v>
      </c>
      <c r="D55" s="7">
        <f t="shared" si="14"/>
        <v>5289.7014134055189</v>
      </c>
      <c r="E55" s="7">
        <f t="shared" si="14"/>
        <v>3720.8314536820667</v>
      </c>
      <c r="F55" s="7">
        <f t="shared" si="16"/>
        <v>3181.7819061475402</v>
      </c>
      <c r="G55" s="7">
        <f t="shared" si="20"/>
        <v>2513.9520425062674</v>
      </c>
      <c r="H55" s="7">
        <f t="shared" si="17"/>
        <v>28676.713314218097</v>
      </c>
      <c r="I55" s="5">
        <f t="shared" si="18"/>
        <v>0.1433835665710905</v>
      </c>
      <c r="J55" s="5">
        <f t="shared" si="21"/>
        <v>466.08139567374008</v>
      </c>
      <c r="K55" s="5">
        <f t="shared" si="22"/>
        <v>18.938002501621806</v>
      </c>
      <c r="L55" s="11">
        <f t="shared" si="19"/>
        <v>0.18735213731300593</v>
      </c>
      <c r="M55" s="11">
        <f t="shared" si="11"/>
        <v>0.81264786268699407</v>
      </c>
      <c r="N55" s="11">
        <f t="shared" si="23"/>
        <v>0.16252957253739883</v>
      </c>
      <c r="O55" s="11">
        <f t="shared" si="12"/>
        <v>3.7470427462601187E-2</v>
      </c>
      <c r="P55" s="11"/>
      <c r="Q55" s="11"/>
      <c r="R55" s="11"/>
      <c r="S55" s="11"/>
    </row>
    <row r="56" spans="2:19" ht="1" customHeight="1">
      <c r="B56" s="1">
        <f t="shared" si="13"/>
        <v>35</v>
      </c>
      <c r="C56" s="7">
        <f t="shared" si="15"/>
        <v>15327.131584203451</v>
      </c>
      <c r="D56" s="7">
        <f t="shared" si="14"/>
        <v>5663.8031179544532</v>
      </c>
      <c r="E56" s="7">
        <f t="shared" si="14"/>
        <v>3941.8452906736979</v>
      </c>
      <c r="F56" s="7">
        <f t="shared" si="16"/>
        <v>3357.3675958083963</v>
      </c>
      <c r="G56" s="7">
        <f t="shared" si="20"/>
        <v>2634.8505376540229</v>
      </c>
      <c r="H56" s="7">
        <f t="shared" si="17"/>
        <v>30924.99812629402</v>
      </c>
      <c r="I56" s="5">
        <f t="shared" si="18"/>
        <v>0.15462499063147009</v>
      </c>
      <c r="J56" s="5">
        <f t="shared" si="21"/>
        <v>496.82643739493631</v>
      </c>
      <c r="K56" s="5">
        <f t="shared" si="22"/>
        <v>19.95444816896137</v>
      </c>
      <c r="L56" s="11">
        <f t="shared" si="19"/>
        <v>0.19672357720773959</v>
      </c>
      <c r="M56" s="11">
        <f t="shared" si="11"/>
        <v>0.80327642279226041</v>
      </c>
      <c r="N56" s="11">
        <f t="shared" si="23"/>
        <v>0.1606552845584521</v>
      </c>
      <c r="O56" s="11">
        <f t="shared" si="12"/>
        <v>3.9344715441547919E-2</v>
      </c>
      <c r="P56" s="11"/>
      <c r="Q56" s="11"/>
      <c r="R56" s="11"/>
      <c r="S56" s="11"/>
    </row>
    <row r="57" spans="2:19" ht="1" customHeight="1">
      <c r="B57" s="1">
        <f t="shared" si="13"/>
        <v>36</v>
      </c>
      <c r="C57" s="7">
        <f t="shared" si="15"/>
        <v>16803.665189515294</v>
      </c>
      <c r="D57" s="7">
        <f t="shared" si="14"/>
        <v>6063.6483506807081</v>
      </c>
      <c r="E57" s="7">
        <f t="shared" si="14"/>
        <v>4175.4178053976866</v>
      </c>
      <c r="F57" s="7">
        <f t="shared" si="16"/>
        <v>3542.3920528008052</v>
      </c>
      <c r="G57" s="7">
        <f t="shared" si="20"/>
        <v>2761.4265066174025</v>
      </c>
      <c r="H57" s="7">
        <f t="shared" si="17"/>
        <v>33346.549905011896</v>
      </c>
      <c r="I57" s="5">
        <f t="shared" si="18"/>
        <v>0.16673274952505948</v>
      </c>
      <c r="J57" s="5">
        <f t="shared" si="21"/>
        <v>529.48494476486087</v>
      </c>
      <c r="K57" s="5">
        <f t="shared" si="22"/>
        <v>21.018239332947552</v>
      </c>
      <c r="L57" s="11">
        <f t="shared" si="19"/>
        <v>0.2060873669493456</v>
      </c>
      <c r="M57" s="11">
        <f t="shared" si="11"/>
        <v>0.7939126330506544</v>
      </c>
      <c r="N57" s="11">
        <f t="shared" si="23"/>
        <v>0.1587825266101309</v>
      </c>
      <c r="O57" s="11">
        <f t="shared" si="12"/>
        <v>4.1217473389869121E-2</v>
      </c>
      <c r="P57" s="11"/>
      <c r="Q57" s="11"/>
      <c r="R57" s="11"/>
      <c r="S57" s="11"/>
    </row>
    <row r="58" spans="2:19" ht="1" customHeight="1">
      <c r="B58" s="1">
        <f t="shared" si="13"/>
        <v>37</v>
      </c>
      <c r="C58" s="7">
        <f t="shared" si="15"/>
        <v>18408.261449671361</v>
      </c>
      <c r="D58" s="7">
        <f t="shared" si="14"/>
        <v>6490.9045608724255</v>
      </c>
      <c r="E58" s="7">
        <f t="shared" si="14"/>
        <v>4422.1934105735972</v>
      </c>
      <c r="F58" s="7">
        <f t="shared" si="16"/>
        <v>3737.3343123013383</v>
      </c>
      <c r="G58" s="7">
        <f t="shared" si="20"/>
        <v>2893.9331444684822</v>
      </c>
      <c r="H58" s="7">
        <f t="shared" si="17"/>
        <v>35952.626877887204</v>
      </c>
      <c r="I58" s="5">
        <f t="shared" si="18"/>
        <v>0.17976313438943603</v>
      </c>
      <c r="J58" s="5">
        <f t="shared" si="21"/>
        <v>564.15862808205782</v>
      </c>
      <c r="K58" s="5">
        <f t="shared" si="22"/>
        <v>22.131550965694935</v>
      </c>
      <c r="L58" s="11">
        <f t="shared" si="19"/>
        <v>0.21541389729571381</v>
      </c>
      <c r="M58" s="11">
        <f t="shared" si="11"/>
        <v>0.78458610270428619</v>
      </c>
      <c r="N58" s="11">
        <f t="shared" si="23"/>
        <v>0.15691722054085724</v>
      </c>
      <c r="O58" s="11">
        <f t="shared" si="12"/>
        <v>4.3082779459142767E-2</v>
      </c>
      <c r="P58" s="11"/>
      <c r="Q58" s="11"/>
      <c r="R58" s="11"/>
      <c r="S58" s="11"/>
    </row>
    <row r="59" spans="2:19" ht="1" customHeight="1">
      <c r="B59" s="1">
        <f t="shared" si="13"/>
        <v>38</v>
      </c>
      <c r="C59" s="7">
        <f t="shared" si="15"/>
        <v>20149.229281120148</v>
      </c>
      <c r="D59" s="7">
        <f t="shared" si="14"/>
        <v>6947.3320802020635</v>
      </c>
      <c r="E59" s="7">
        <f t="shared" si="14"/>
        <v>4682.8412015897911</v>
      </c>
      <c r="F59" s="7">
        <f t="shared" si="16"/>
        <v>3942.6945242138522</v>
      </c>
      <c r="G59" s="7">
        <f t="shared" si="20"/>
        <v>3032.6336218087686</v>
      </c>
      <c r="H59" s="7">
        <f t="shared" si="17"/>
        <v>38754.730708934621</v>
      </c>
      <c r="I59" s="5">
        <f t="shared" si="18"/>
        <v>0.1937736535446731</v>
      </c>
      <c r="J59" s="5">
        <f t="shared" si="21"/>
        <v>600.95202186504537</v>
      </c>
      <c r="K59" s="5">
        <f t="shared" si="22"/>
        <v>23.296725714341434</v>
      </c>
      <c r="L59" s="11">
        <f t="shared" si="19"/>
        <v>0.2246726904407309</v>
      </c>
      <c r="M59" s="11">
        <f t="shared" si="11"/>
        <v>0.7753273095592691</v>
      </c>
      <c r="N59" s="11">
        <f t="shared" si="23"/>
        <v>0.15506546191185383</v>
      </c>
      <c r="O59" s="11">
        <f t="shared" si="12"/>
        <v>4.4934538088146181E-2</v>
      </c>
      <c r="P59" s="11"/>
      <c r="Q59" s="11"/>
      <c r="R59" s="11"/>
      <c r="S59" s="11"/>
    </row>
    <row r="60" spans="2:19" ht="1" customHeight="1">
      <c r="B60" s="1">
        <f t="shared" si="13"/>
        <v>39</v>
      </c>
      <c r="C60" s="7">
        <f t="shared" si="15"/>
        <v>22034.870328686869</v>
      </c>
      <c r="D60" s="7">
        <f t="shared" si="14"/>
        <v>7434.7870684973877</v>
      </c>
      <c r="E60" s="7">
        <f t="shared" si="14"/>
        <v>4958.0548539847414</v>
      </c>
      <c r="F60" s="7">
        <f t="shared" si="16"/>
        <v>4158.9945180721024</v>
      </c>
      <c r="G60" s="7">
        <f t="shared" si="20"/>
        <v>3177.8013470448532</v>
      </c>
      <c r="H60" s="7">
        <f t="shared" si="17"/>
        <v>41764.508116285957</v>
      </c>
      <c r="I60" s="5">
        <f t="shared" si="18"/>
        <v>0.20882254058142979</v>
      </c>
      <c r="J60" s="5">
        <f t="shared" si="21"/>
        <v>639.97217332945195</v>
      </c>
      <c r="K60" s="5">
        <f t="shared" si="22"/>
        <v>24.516293924476603</v>
      </c>
      <c r="L60" s="11">
        <f t="shared" si="19"/>
        <v>0.23383250253114263</v>
      </c>
      <c r="M60" s="11">
        <f t="shared" si="11"/>
        <v>0.76616749746885737</v>
      </c>
      <c r="N60" s="11">
        <f t="shared" si="23"/>
        <v>0.15323349949377149</v>
      </c>
      <c r="O60" s="11">
        <f t="shared" si="12"/>
        <v>4.6766500506228527E-2</v>
      </c>
      <c r="P60" s="11"/>
      <c r="Q60" s="11"/>
      <c r="R60" s="11"/>
      <c r="S60" s="11"/>
    </row>
    <row r="61" spans="2:19" ht="1" customHeight="1">
      <c r="B61" s="1">
        <f t="shared" si="13"/>
        <v>40</v>
      </c>
      <c r="C61" s="7">
        <f t="shared" si="15"/>
        <v>24073.35657306117</v>
      </c>
      <c r="D61" s="7">
        <f t="shared" si="14"/>
        <v>7955.2241949487707</v>
      </c>
      <c r="E61" s="7">
        <f t="shared" si="14"/>
        <v>5248.5523600801944</v>
      </c>
      <c r="F61" s="7">
        <f t="shared" si="16"/>
        <v>4386.7783376503676</v>
      </c>
      <c r="G61" s="7">
        <f t="shared" si="20"/>
        <v>3329.7202216268324</v>
      </c>
      <c r="H61" s="7">
        <f t="shared" si="17"/>
        <v>44993.631687367335</v>
      </c>
      <c r="I61" s="5">
        <f t="shared" si="18"/>
        <v>0.22496815843683668</v>
      </c>
      <c r="J61" s="5">
        <f t="shared" si="21"/>
        <v>681.32826803377793</v>
      </c>
      <c r="K61" s="5">
        <f t="shared" si="22"/>
        <v>25.792995109141259</v>
      </c>
      <c r="L61" s="11">
        <f t="shared" si="19"/>
        <v>0.24286144229487538</v>
      </c>
      <c r="M61" s="11">
        <f t="shared" si="11"/>
        <v>0.75713855770512462</v>
      </c>
      <c r="N61" s="11">
        <f t="shared" si="23"/>
        <v>0.15142771154102494</v>
      </c>
      <c r="O61" s="11">
        <f t="shared" si="12"/>
        <v>4.8572288458975078E-2</v>
      </c>
      <c r="P61" s="11"/>
      <c r="Q61" s="11"/>
      <c r="R61" s="11"/>
      <c r="S61" s="11"/>
    </row>
    <row r="62" spans="2:19" ht="1" customHeight="1">
      <c r="B62" s="1">
        <f t="shared" si="13"/>
        <v>41</v>
      </c>
      <c r="C62" s="7">
        <f t="shared" si="15"/>
        <v>26272.58667554686</v>
      </c>
      <c r="D62" s="7">
        <f t="shared" ref="D62:E81" si="24">D$10/(1+D$11*(2.71828182845904)^(-D$9*$B62))</f>
        <v>8510.6989828091955</v>
      </c>
      <c r="E62" s="7">
        <f t="shared" si="24"/>
        <v>5555.0755839098811</v>
      </c>
      <c r="F62" s="7">
        <f t="shared" si="16"/>
        <v>4626.6127381013721</v>
      </c>
      <c r="G62" s="7">
        <f t="shared" si="20"/>
        <v>3488.6848863289397</v>
      </c>
      <c r="H62" s="7">
        <f t="shared" si="17"/>
        <v>48453.658866696249</v>
      </c>
      <c r="I62" s="5">
        <f t="shared" si="18"/>
        <v>0.24226829433348124</v>
      </c>
      <c r="J62" s="5">
        <f t="shared" si="21"/>
        <v>725.13119002481471</v>
      </c>
      <c r="K62" s="5">
        <f t="shared" si="22"/>
        <v>27.129800671679185</v>
      </c>
      <c r="L62" s="11">
        <f t="shared" si="19"/>
        <v>0.25172710690459266</v>
      </c>
      <c r="M62" s="11">
        <f t="shared" si="11"/>
        <v>0.74827289309540734</v>
      </c>
      <c r="N62" s="11">
        <f t="shared" si="23"/>
        <v>0.14965457861908146</v>
      </c>
      <c r="O62" s="11">
        <f t="shared" si="12"/>
        <v>5.0345421380918534E-2</v>
      </c>
      <c r="P62" s="11"/>
      <c r="Q62" s="11"/>
      <c r="R62" s="11"/>
      <c r="S62" s="11"/>
    </row>
    <row r="63" spans="2:19" ht="1" customHeight="1">
      <c r="B63" s="1">
        <f t="shared" si="13"/>
        <v>42</v>
      </c>
      <c r="C63" s="7">
        <f t="shared" si="15"/>
        <v>28640.020801926526</v>
      </c>
      <c r="D63" s="7">
        <f t="shared" si="24"/>
        <v>9103.3697363030424</v>
      </c>
      <c r="E63" s="7">
        <f t="shared" si="24"/>
        <v>5878.3896122404431</v>
      </c>
      <c r="F63" s="7">
        <f t="shared" si="16"/>
        <v>4879.0876376736378</v>
      </c>
      <c r="G63" s="7">
        <f t="shared" si="20"/>
        <v>3655.0009564579841</v>
      </c>
      <c r="H63" s="7">
        <f t="shared" si="17"/>
        <v>52155.868744601627</v>
      </c>
      <c r="I63" s="5">
        <f t="shared" si="18"/>
        <v>0.26077934372300815</v>
      </c>
      <c r="J63" s="5">
        <f t="shared" si="21"/>
        <v>771.49301513628188</v>
      </c>
      <c r="K63" s="5">
        <f t="shared" si="22"/>
        <v>28.529937604848993</v>
      </c>
      <c r="L63" s="11">
        <f t="shared" si="19"/>
        <v>0.2603967360661259</v>
      </c>
      <c r="M63" s="11">
        <f t="shared" si="11"/>
        <v>0.7396032639338741</v>
      </c>
      <c r="N63" s="11">
        <f t="shared" si="23"/>
        <v>0.14792065278677483</v>
      </c>
      <c r="O63" s="11">
        <f t="shared" si="12"/>
        <v>5.2079347213225186E-2</v>
      </c>
      <c r="P63" s="11"/>
      <c r="Q63" s="11"/>
      <c r="R63" s="11"/>
      <c r="S63" s="11"/>
    </row>
    <row r="64" spans="2:19" ht="1" customHeight="1">
      <c r="B64" s="1">
        <f t="shared" si="13"/>
        <v>43</v>
      </c>
      <c r="C64" s="7">
        <f t="shared" si="15"/>
        <v>31182.49454808607</v>
      </c>
      <c r="D64" s="7">
        <f t="shared" si="24"/>
        <v>9735.4989585230214</v>
      </c>
      <c r="E64" s="7">
        <f t="shared" si="24"/>
        <v>6219.2818782167997</v>
      </c>
      <c r="F64" s="7">
        <f t="shared" si="16"/>
        <v>5144.8165152477823</v>
      </c>
      <c r="G64" s="7">
        <f t="shared" si="20"/>
        <v>3828.9852436694282</v>
      </c>
      <c r="H64" s="7">
        <f t="shared" si="17"/>
        <v>56111.077143743096</v>
      </c>
      <c r="I64" s="5">
        <f t="shared" si="18"/>
        <v>0.28055538571871547</v>
      </c>
      <c r="J64" s="5">
        <f t="shared" si="21"/>
        <v>820.52643776631351</v>
      </c>
      <c r="K64" s="5">
        <f t="shared" si="22"/>
        <v>29.996912790888697</v>
      </c>
      <c r="L64" s="11">
        <f t="shared" si="19"/>
        <v>0.26883738511709387</v>
      </c>
      <c r="M64" s="11">
        <f t="shared" si="11"/>
        <v>0.73116261488290613</v>
      </c>
      <c r="N64" s="11">
        <f t="shared" si="23"/>
        <v>0.14623252297658124</v>
      </c>
      <c r="O64" s="11">
        <f t="shared" si="12"/>
        <v>5.3767477023418775E-2</v>
      </c>
      <c r="P64" s="11"/>
      <c r="Q64" s="11"/>
      <c r="R64" s="11"/>
      <c r="S64" s="11"/>
    </row>
    <row r="65" spans="2:19" ht="1" customHeight="1">
      <c r="B65" s="1">
        <f t="shared" si="13"/>
        <v>44</v>
      </c>
      <c r="C65" s="7">
        <f t="shared" si="15"/>
        <v>33906.013695550457</v>
      </c>
      <c r="D65" s="7">
        <f t="shared" si="24"/>
        <v>10409.454158642255</v>
      </c>
      <c r="E65" s="7">
        <f t="shared" si="24"/>
        <v>6578.5610330235813</v>
      </c>
      <c r="F65" s="7">
        <f t="shared" si="16"/>
        <v>5424.4367440756314</v>
      </c>
      <c r="G65" s="7">
        <f t="shared" si="20"/>
        <v>4010.9659618534001</v>
      </c>
      <c r="H65" s="7">
        <f t="shared" si="17"/>
        <v>60329.431593145324</v>
      </c>
      <c r="I65" s="5">
        <f t="shared" si="18"/>
        <v>0.30164715796572661</v>
      </c>
      <c r="J65" s="5">
        <f t="shared" si="21"/>
        <v>872.34413347999509</v>
      </c>
      <c r="K65" s="5">
        <f t="shared" si="22"/>
        <v>31.534537419022655</v>
      </c>
      <c r="L65" s="11">
        <f t="shared" si="19"/>
        <v>0.27701611763642786</v>
      </c>
      <c r="M65" s="11">
        <f t="shared" si="11"/>
        <v>0.72298388236357214</v>
      </c>
      <c r="N65" s="11">
        <f t="shared" si="23"/>
        <v>0.14459677647271443</v>
      </c>
      <c r="O65" s="11">
        <f t="shared" si="12"/>
        <v>5.5403223527285578E-2</v>
      </c>
      <c r="P65" s="11"/>
      <c r="Q65" s="11"/>
      <c r="R65" s="11"/>
      <c r="S65" s="11"/>
    </row>
    <row r="66" spans="2:19" ht="1" customHeight="1">
      <c r="B66" s="1">
        <f t="shared" si="13"/>
        <v>45</v>
      </c>
      <c r="C66" s="7">
        <f t="shared" si="15"/>
        <v>36815.532846926711</v>
      </c>
      <c r="D66" s="7">
        <f t="shared" si="24"/>
        <v>11127.707935917964</v>
      </c>
      <c r="E66" s="7">
        <f t="shared" si="24"/>
        <v>6957.0555399861414</v>
      </c>
      <c r="F66" s="7">
        <f t="shared" si="16"/>
        <v>5718.6098512105355</v>
      </c>
      <c r="G66" s="7">
        <f t="shared" si="20"/>
        <v>4201.2829143236804</v>
      </c>
      <c r="H66" s="7">
        <f t="shared" si="17"/>
        <v>64820.189088365034</v>
      </c>
      <c r="I66" s="5">
        <f t="shared" si="18"/>
        <v>0.32410094544182516</v>
      </c>
      <c r="J66" s="5">
        <f t="shared" si="21"/>
        <v>927.05806212504888</v>
      </c>
      <c r="K66" s="5">
        <f t="shared" si="22"/>
        <v>33.146950920624377</v>
      </c>
      <c r="L66" s="11">
        <f t="shared" si="19"/>
        <v>0.28490021769201213</v>
      </c>
      <c r="M66" s="11">
        <f t="shared" si="11"/>
        <v>0.71509978230798787</v>
      </c>
      <c r="N66" s="11">
        <f t="shared" si="23"/>
        <v>0.14301995646159757</v>
      </c>
      <c r="O66" s="11">
        <f t="shared" si="12"/>
        <v>5.6980043538402428E-2</v>
      </c>
      <c r="P66" s="11"/>
      <c r="Q66" s="11"/>
      <c r="R66" s="11"/>
      <c r="S66" s="11"/>
    </row>
    <row r="67" spans="2:19" ht="1" customHeight="1">
      <c r="B67" s="1">
        <f t="shared" si="13"/>
        <v>46</v>
      </c>
      <c r="C67" s="7">
        <f t="shared" si="15"/>
        <v>39914.722497866394</v>
      </c>
      <c r="D67" s="7">
        <f t="shared" si="24"/>
        <v>11892.837216877075</v>
      </c>
      <c r="E67" s="7">
        <f t="shared" si="24"/>
        <v>7355.6119647936985</v>
      </c>
      <c r="F67" s="7">
        <f t="shared" si="16"/>
        <v>6028.0216911872922</v>
      </c>
      <c r="G67" s="7">
        <f t="shared" si="20"/>
        <v>4400.2876593023566</v>
      </c>
      <c r="H67" s="7">
        <f t="shared" si="17"/>
        <v>69591.481030026815</v>
      </c>
      <c r="I67" s="5">
        <f t="shared" si="18"/>
        <v>0.34795740515013407</v>
      </c>
      <c r="J67" s="5">
        <f t="shared" si="21"/>
        <v>984.77871875184348</v>
      </c>
      <c r="K67" s="5">
        <f t="shared" si="22"/>
        <v>34.838643701521633</v>
      </c>
      <c r="L67" s="11">
        <f t="shared" si="19"/>
        <v>0.29245742138542907</v>
      </c>
      <c r="M67" s="11">
        <f t="shared" si="11"/>
        <v>0.70754257861457093</v>
      </c>
      <c r="N67" s="11">
        <f t="shared" si="23"/>
        <v>0.1415085157229142</v>
      </c>
      <c r="O67" s="11">
        <f t="shared" si="12"/>
        <v>5.8491484277085816E-2</v>
      </c>
      <c r="P67" s="11"/>
      <c r="Q67" s="11"/>
      <c r="R67" s="11"/>
      <c r="S67" s="11"/>
    </row>
    <row r="68" spans="2:19" ht="1" customHeight="1">
      <c r="B68" s="1">
        <f t="shared" si="13"/>
        <v>47</v>
      </c>
      <c r="C68" s="7">
        <f t="shared" si="15"/>
        <v>43205.730733267985</v>
      </c>
      <c r="D68" s="7">
        <f t="shared" si="24"/>
        <v>12707.521510965968</v>
      </c>
      <c r="E68" s="7">
        <f t="shared" si="24"/>
        <v>7775.0929350763472</v>
      </c>
      <c r="F68" s="7">
        <f t="shared" si="16"/>
        <v>6353.382521552051</v>
      </c>
      <c r="G68" s="7">
        <f t="shared" si="20"/>
        <v>4608.3436504418423</v>
      </c>
      <c r="H68" s="7">
        <f t="shared" si="17"/>
        <v>74650.071351304185</v>
      </c>
      <c r="I68" s="5">
        <f t="shared" si="18"/>
        <v>0.37325035675652091</v>
      </c>
      <c r="J68" s="5">
        <f t="shared" si="21"/>
        <v>1045.6143423948729</v>
      </c>
      <c r="K68" s="5">
        <f t="shared" si="22"/>
        <v>36.61447783072888</v>
      </c>
      <c r="L68" s="11">
        <f t="shared" si="19"/>
        <v>0.29965616678770579</v>
      </c>
      <c r="M68" s="11">
        <f t="shared" si="11"/>
        <v>0.70034383321229421</v>
      </c>
      <c r="N68" s="11">
        <f t="shared" si="23"/>
        <v>0.14006876664245885</v>
      </c>
      <c r="O68" s="11">
        <f t="shared" si="12"/>
        <v>5.9931233357541164E-2</v>
      </c>
      <c r="P68" s="11"/>
      <c r="Q68" s="11"/>
      <c r="R68" s="11"/>
      <c r="S68" s="11"/>
    </row>
    <row r="69" spans="2:19" ht="1" customHeight="1">
      <c r="B69" s="1">
        <f t="shared" si="13"/>
        <v>48</v>
      </c>
      <c r="C69" s="7">
        <f t="shared" si="15"/>
        <v>46688.947398199023</v>
      </c>
      <c r="D69" s="7">
        <f t="shared" si="24"/>
        <v>13574.540039090378</v>
      </c>
      <c r="E69" s="7">
        <f t="shared" si="24"/>
        <v>8216.3747424757858</v>
      </c>
      <c r="F69" s="7">
        <f t="shared" si="16"/>
        <v>6695.4269668649058</v>
      </c>
      <c r="G69" s="7">
        <f t="shared" si="20"/>
        <v>4825.8263488653147</v>
      </c>
      <c r="H69" s="7">
        <f t="shared" si="17"/>
        <v>80001.115495495411</v>
      </c>
      <c r="I69" s="5">
        <f t="shared" si="18"/>
        <v>0.40000557747747706</v>
      </c>
      <c r="J69" s="5">
        <f t="shared" si="21"/>
        <v>1109.6700955621066</v>
      </c>
      <c r="K69" s="5">
        <f t="shared" si="22"/>
        <v>38.479704731559295</v>
      </c>
      <c r="L69" s="11">
        <f t="shared" si="19"/>
        <v>0.30646586070128723</v>
      </c>
      <c r="M69" s="11">
        <f t="shared" si="11"/>
        <v>0.69353413929871277</v>
      </c>
      <c r="N69" s="11">
        <f t="shared" si="23"/>
        <v>0.13870682785974256</v>
      </c>
      <c r="O69" s="11">
        <f t="shared" si="12"/>
        <v>6.1293172140257451E-2</v>
      </c>
      <c r="P69" s="11"/>
      <c r="Q69" s="11"/>
      <c r="R69" s="11"/>
      <c r="S69" s="11"/>
    </row>
    <row r="70" spans="2:19" ht="1" customHeight="1">
      <c r="B70" s="1">
        <f t="shared" si="13"/>
        <v>49</v>
      </c>
      <c r="C70" s="7">
        <f t="shared" si="15"/>
        <v>50362.780162137082</v>
      </c>
      <c r="D70" s="7">
        <f t="shared" si="24"/>
        <v>14496.767579209833</v>
      </c>
      <c r="E70" s="7">
        <f t="shared" si="24"/>
        <v>8680.3445606934583</v>
      </c>
      <c r="F70" s="7">
        <f t="shared" si="16"/>
        <v>7054.9138568115377</v>
      </c>
      <c r="G70" s="7">
        <f t="shared" si="20"/>
        <v>5053.1233029373652</v>
      </c>
      <c r="H70" s="7">
        <f t="shared" si="17"/>
        <v>85647.929461789288</v>
      </c>
      <c r="I70" s="5">
        <f t="shared" si="18"/>
        <v>0.42823964730894643</v>
      </c>
      <c r="J70" s="5">
        <f t="shared" si="21"/>
        <v>1177.047229911009</v>
      </c>
      <c r="K70" s="5">
        <f t="shared" si="22"/>
        <v>40.439978822233989</v>
      </c>
      <c r="L70" s="11">
        <f t="shared" si="19"/>
        <v>0.31285715994095731</v>
      </c>
      <c r="M70" s="11">
        <f t="shared" si="11"/>
        <v>0.68714284005904269</v>
      </c>
      <c r="N70" s="11">
        <f t="shared" si="23"/>
        <v>0.13742856801180856</v>
      </c>
      <c r="O70" s="11">
        <f t="shared" si="12"/>
        <v>6.257143198819147E-2</v>
      </c>
      <c r="P70" s="11"/>
      <c r="Q70" s="11"/>
      <c r="R70" s="11"/>
      <c r="S70" s="11"/>
    </row>
    <row r="71" spans="2:19" ht="1" customHeight="1">
      <c r="B71" s="1">
        <f t="shared" si="13"/>
        <v>50</v>
      </c>
      <c r="C71" s="7">
        <f t="shared" si="15"/>
        <v>54223.453212517787</v>
      </c>
      <c r="D71" s="7">
        <f t="shared" si="24"/>
        <v>15477.168863900079</v>
      </c>
      <c r="E71" s="7">
        <f t="shared" si="24"/>
        <v>9167.8972538610087</v>
      </c>
      <c r="F71" s="7">
        <f t="shared" si="16"/>
        <v>7432.6259230779569</v>
      </c>
      <c r="G71" s="7">
        <f t="shared" si="20"/>
        <v>5290.6341917004966</v>
      </c>
      <c r="H71" s="7">
        <f t="shared" si="17"/>
        <v>91591.779445057327</v>
      </c>
      <c r="I71" s="5">
        <f t="shared" si="18"/>
        <v>0.45795889722528665</v>
      </c>
      <c r="J71" s="5">
        <f t="shared" si="21"/>
        <v>1247.8422558520108</v>
      </c>
      <c r="K71" s="5">
        <f t="shared" si="22"/>
        <v>42.501365977497208</v>
      </c>
      <c r="L71" s="11">
        <f t="shared" si="19"/>
        <v>0.3188022640172925</v>
      </c>
      <c r="M71" s="11">
        <f t="shared" si="11"/>
        <v>0.6811977359827075</v>
      </c>
      <c r="N71" s="11">
        <f t="shared" si="23"/>
        <v>0.13623954719654149</v>
      </c>
      <c r="O71" s="11">
        <f t="shared" si="12"/>
        <v>6.3760452803458503E-2</v>
      </c>
      <c r="P71" s="11"/>
      <c r="Q71" s="11"/>
      <c r="R71" s="11"/>
      <c r="S71" s="11"/>
    </row>
    <row r="72" spans="2:19" ht="1" customHeight="1">
      <c r="B72" s="1">
        <f t="shared" si="13"/>
        <v>51</v>
      </c>
      <c r="C72" s="7">
        <f t="shared" si="15"/>
        <v>58264.840203644882</v>
      </c>
      <c r="D72" s="7">
        <f t="shared" si="24"/>
        <v>16518.79135705722</v>
      </c>
      <c r="E72" s="7">
        <f t="shared" si="24"/>
        <v>9679.9317510440596</v>
      </c>
      <c r="F72" s="7">
        <f t="shared" si="16"/>
        <v>7829.3693386802597</v>
      </c>
      <c r="G72" s="7">
        <f t="shared" si="20"/>
        <v>5538.7708276314615</v>
      </c>
      <c r="H72" s="7">
        <f t="shared" si="17"/>
        <v>97831.703478057898</v>
      </c>
      <c r="I72" s="5">
        <f t="shared" si="18"/>
        <v>0.48915851739028948</v>
      </c>
      <c r="J72" s="5">
        <f t="shared" si="21"/>
        <v>1322.146135475798</v>
      </c>
      <c r="K72" s="5">
        <f t="shared" si="22"/>
        <v>44.670345639684477</v>
      </c>
      <c r="L72" s="11">
        <f t="shared" si="19"/>
        <v>0.32427521525660929</v>
      </c>
      <c r="M72" s="11">
        <f t="shared" si="11"/>
        <v>0.67572478474339071</v>
      </c>
      <c r="N72" s="11">
        <f t="shared" si="23"/>
        <v>0.13514495694867815</v>
      </c>
      <c r="O72" s="11">
        <f t="shared" si="12"/>
        <v>6.4855043051321865E-2</v>
      </c>
      <c r="P72" s="11"/>
      <c r="Q72" s="11"/>
      <c r="R72" s="11"/>
      <c r="S72" s="11"/>
    </row>
    <row r="73" spans="2:19" ht="1" customHeight="1">
      <c r="B73" s="1">
        <f t="shared" si="13"/>
        <v>52</v>
      </c>
      <c r="C73" s="7">
        <f t="shared" si="15"/>
        <v>62478.343368405243</v>
      </c>
      <c r="D73" s="7">
        <f t="shared" si="24"/>
        <v>17624.756231274627</v>
      </c>
      <c r="E73" s="7">
        <f t="shared" si="24"/>
        <v>10217.346964851529</v>
      </c>
      <c r="F73" s="7">
        <f t="shared" si="16"/>
        <v>8245.973082517874</v>
      </c>
      <c r="G73" s="7">
        <f t="shared" si="20"/>
        <v>5797.9571140871867</v>
      </c>
      <c r="H73" s="7">
        <f t="shared" si="17"/>
        <v>104364.37676113646</v>
      </c>
      <c r="I73" s="5">
        <f t="shared" si="18"/>
        <v>0.52182188380568229</v>
      </c>
      <c r="J73" s="5">
        <f t="shared" si="21"/>
        <v>1400.0435190133353</v>
      </c>
      <c r="K73" s="5">
        <f t="shared" si="22"/>
        <v>46.953805406644271</v>
      </c>
      <c r="L73" s="11">
        <f t="shared" si="19"/>
        <v>0.32925220153535761</v>
      </c>
      <c r="M73" s="11">
        <f t="shared" si="11"/>
        <v>0.67074779846464239</v>
      </c>
      <c r="N73" s="11">
        <f t="shared" si="23"/>
        <v>0.13414955969292849</v>
      </c>
      <c r="O73" s="11">
        <f t="shared" si="12"/>
        <v>6.5850440307071531E-2</v>
      </c>
      <c r="P73" s="11"/>
      <c r="Q73" s="11"/>
      <c r="R73" s="11"/>
      <c r="S73" s="11"/>
    </row>
    <row r="74" spans="2:19" ht="1" customHeight="1">
      <c r="B74" s="1">
        <f t="shared" si="13"/>
        <v>53</v>
      </c>
      <c r="C74" s="7">
        <f t="shared" si="15"/>
        <v>66852.830208515545</v>
      </c>
      <c r="D74" s="7">
        <f t="shared" si="24"/>
        <v>18798.247364552848</v>
      </c>
      <c r="E74" s="7">
        <f t="shared" si="24"/>
        <v>10781.037235070655</v>
      </c>
      <c r="F74" s="7">
        <f t="shared" si="16"/>
        <v>8683.2881110561921</v>
      </c>
      <c r="G74" s="7">
        <f t="shared" si="20"/>
        <v>6068.6289525251832</v>
      </c>
      <c r="H74" s="7">
        <f t="shared" si="17"/>
        <v>111184.03187172042</v>
      </c>
      <c r="I74" s="5">
        <f t="shared" si="18"/>
        <v>0.55592015935860206</v>
      </c>
      <c r="J74" s="5">
        <f t="shared" si="21"/>
        <v>1481.6120447930039</v>
      </c>
      <c r="K74" s="5">
        <f t="shared" si="22"/>
        <v>49.359026973594737</v>
      </c>
      <c r="L74" s="11">
        <f t="shared" si="19"/>
        <v>0.33371185598736552</v>
      </c>
      <c r="M74" s="11">
        <f t="shared" si="11"/>
        <v>0.66628814401263448</v>
      </c>
      <c r="N74" s="11">
        <f t="shared" si="23"/>
        <v>0.1332576288025269</v>
      </c>
      <c r="O74" s="11">
        <f t="shared" si="12"/>
        <v>6.6742371197473102E-2</v>
      </c>
      <c r="P74" s="11"/>
      <c r="Q74" s="11"/>
      <c r="R74" s="11"/>
      <c r="S74" s="11"/>
    </row>
    <row r="75" spans="2:19" ht="1" customHeight="1">
      <c r="B75" s="1">
        <f t="shared" si="13"/>
        <v>54</v>
      </c>
      <c r="C75" s="7">
        <f t="shared" si="15"/>
        <v>71374.637792693888</v>
      </c>
      <c r="D75" s="7">
        <f t="shared" si="24"/>
        <v>20042.498175668206</v>
      </c>
      <c r="E75" s="7">
        <f t="shared" si="24"/>
        <v>11371.887282072614</v>
      </c>
      <c r="F75" s="7">
        <f t="shared" si="16"/>
        <v>9142.1863182678499</v>
      </c>
      <c r="G75" s="7">
        <f t="shared" si="20"/>
        <v>6351.234094301708</v>
      </c>
      <c r="H75" s="7">
        <f t="shared" si="17"/>
        <v>118282.44366300426</v>
      </c>
      <c r="I75" s="5">
        <f t="shared" si="18"/>
        <v>0.59141221831502133</v>
      </c>
      <c r="J75" s="5">
        <f t="shared" si="21"/>
        <v>1566.9217211974342</v>
      </c>
      <c r="K75" s="5">
        <f t="shared" si="22"/>
        <v>51.8936624135765</v>
      </c>
      <c r="L75" s="11">
        <f t="shared" si="19"/>
        <v>0.33763554730839251</v>
      </c>
      <c r="M75" s="11">
        <f t="shared" si="11"/>
        <v>0.66236445269160749</v>
      </c>
      <c r="N75" s="11">
        <f t="shared" si="23"/>
        <v>0.13247289053832151</v>
      </c>
      <c r="O75" s="11">
        <f t="shared" si="12"/>
        <v>6.7527109461678503E-2</v>
      </c>
      <c r="P75" s="11"/>
      <c r="Q75" s="11"/>
      <c r="R75" s="11"/>
      <c r="S75" s="11"/>
    </row>
    <row r="76" spans="2:19" ht="1" customHeight="1">
      <c r="B76" s="1">
        <f t="shared" si="13"/>
        <v>55</v>
      </c>
      <c r="C76" s="7">
        <f t="shared" si="15"/>
        <v>76027.652359569562</v>
      </c>
      <c r="D76" s="7">
        <f t="shared" si="24"/>
        <v>21360.776122569998</v>
      </c>
      <c r="E76" s="7">
        <f t="shared" si="24"/>
        <v>11990.7666595194</v>
      </c>
      <c r="F76" s="7">
        <f t="shared" si="16"/>
        <v>9623.5592643008677</v>
      </c>
      <c r="G76" s="7">
        <f t="shared" si="20"/>
        <v>6646.2319315758687</v>
      </c>
      <c r="H76" s="7">
        <f t="shared" si="17"/>
        <v>125648.98633753569</v>
      </c>
      <c r="I76" s="5">
        <f t="shared" si="18"/>
        <v>0.62824493168767848</v>
      </c>
      <c r="J76" s="5">
        <f t="shared" si="21"/>
        <v>1656.0344063671325</v>
      </c>
      <c r="K76" s="5">
        <f t="shared" si="22"/>
        <v>54.565699951303081</v>
      </c>
      <c r="L76" s="11">
        <f t="shared" si="19"/>
        <v>0.34100765368752606</v>
      </c>
      <c r="M76" s="11">
        <f t="shared" si="11"/>
        <v>0.65899234631247394</v>
      </c>
      <c r="N76" s="11">
        <f t="shared" si="23"/>
        <v>0.13179846926249481</v>
      </c>
      <c r="O76" s="11">
        <f t="shared" si="12"/>
        <v>6.820153073750522E-2</v>
      </c>
      <c r="P76" s="11"/>
      <c r="Q76" s="11"/>
      <c r="R76" s="11"/>
      <c r="S76" s="11"/>
    </row>
    <row r="77" spans="2:19" ht="1" customHeight="1">
      <c r="B77" s="1">
        <f t="shared" si="13"/>
        <v>56</v>
      </c>
      <c r="C77" s="7">
        <f t="shared" si="15"/>
        <v>80793.468684900334</v>
      </c>
      <c r="D77" s="7">
        <f t="shared" si="24"/>
        <v>22756.364698514175</v>
      </c>
      <c r="E77" s="7">
        <f t="shared" si="24"/>
        <v>12638.523701725802</v>
      </c>
      <c r="F77" s="7">
        <f t="shared" si="16"/>
        <v>10128.316652828755</v>
      </c>
      <c r="G77" s="7">
        <f t="shared" si="20"/>
        <v>6954.0932215839193</v>
      </c>
      <c r="H77" s="7">
        <f t="shared" si="17"/>
        <v>133270.766959553</v>
      </c>
      <c r="I77" s="5">
        <f t="shared" si="18"/>
        <v>0.666353834797765</v>
      </c>
      <c r="J77" s="5">
        <f t="shared" si="21"/>
        <v>1749.0033973817906</v>
      </c>
      <c r="K77" s="5">
        <f t="shared" si="22"/>
        <v>57.383418619130495</v>
      </c>
      <c r="L77" s="11">
        <f t="shared" si="19"/>
        <v>0.34381581299348107</v>
      </c>
      <c r="M77" s="11">
        <f t="shared" si="11"/>
        <v>0.65618418700651893</v>
      </c>
      <c r="N77" s="11">
        <f t="shared" si="23"/>
        <v>0.13123683740130379</v>
      </c>
      <c r="O77" s="11">
        <f t="shared" si="12"/>
        <v>6.876316259869622E-2</v>
      </c>
      <c r="P77" s="11"/>
      <c r="Q77" s="11"/>
      <c r="R77" s="11"/>
      <c r="S77" s="11"/>
    </row>
    <row r="78" spans="2:19" ht="1" customHeight="1">
      <c r="B78" s="1">
        <f t="shared" si="13"/>
        <v>57</v>
      </c>
      <c r="C78" s="7">
        <f t="shared" si="15"/>
        <v>85651.629680052982</v>
      </c>
      <c r="D78" s="7">
        <f t="shared" si="24"/>
        <v>24232.542777232371</v>
      </c>
      <c r="E78" s="7">
        <f t="shared" si="24"/>
        <v>13315.978967950496</v>
      </c>
      <c r="F78" s="7">
        <f t="shared" si="16"/>
        <v>10657.384536709364</v>
      </c>
      <c r="G78" s="7">
        <f t="shared" si="20"/>
        <v>7275.2997382999411</v>
      </c>
      <c r="H78" s="7">
        <f t="shared" si="17"/>
        <v>141132.83570024517</v>
      </c>
      <c r="I78" s="5">
        <f t="shared" si="18"/>
        <v>0.70566417850122587</v>
      </c>
      <c r="J78" s="5">
        <f t="shared" si="21"/>
        <v>1845.8731355341431</v>
      </c>
      <c r="K78" s="5">
        <f t="shared" si="22"/>
        <v>60.355331478695902</v>
      </c>
      <c r="L78" s="11">
        <f t="shared" si="19"/>
        <v>0.34605114168660589</v>
      </c>
      <c r="M78" s="11">
        <f t="shared" si="11"/>
        <v>0.65394885831339411</v>
      </c>
      <c r="N78" s="11">
        <f t="shared" si="23"/>
        <v>0.13078977166267883</v>
      </c>
      <c r="O78" s="11">
        <f t="shared" si="12"/>
        <v>6.9210228337321184E-2</v>
      </c>
      <c r="P78" s="11"/>
      <c r="Q78" s="11"/>
      <c r="R78" s="11"/>
      <c r="S78" s="11"/>
    </row>
    <row r="79" spans="2:19" ht="1" customHeight="1">
      <c r="B79" s="1">
        <f t="shared" si="13"/>
        <v>58</v>
      </c>
      <c r="C79" s="7">
        <f t="shared" si="15"/>
        <v>90579.942198392921</v>
      </c>
      <c r="D79" s="7">
        <f t="shared" si="24"/>
        <v>25792.561182259567</v>
      </c>
      <c r="E79" s="7">
        <f t="shared" si="24"/>
        <v>14023.91819395019</v>
      </c>
      <c r="F79" s="7">
        <f t="shared" si="16"/>
        <v>11211.70323147666</v>
      </c>
      <c r="G79" s="7">
        <f t="shared" ref="G79:G110" si="25">$G$10/(1+$G$11*(2.71828182845904)^(-$G$9*B79))</f>
        <v>7610.3438452728733</v>
      </c>
      <c r="H79" s="7">
        <f t="shared" si="17"/>
        <v>149218.46865135222</v>
      </c>
      <c r="I79" s="5">
        <f t="shared" si="18"/>
        <v>0.7460923432567611</v>
      </c>
      <c r="J79" s="5">
        <f t="shared" si="21"/>
        <v>1946.6790283854425</v>
      </c>
      <c r="K79" s="5">
        <f t="shared" si="22"/>
        <v>63.490117439986037</v>
      </c>
      <c r="L79" s="11">
        <f t="shared" si="19"/>
        <v>0.34770841505757477</v>
      </c>
      <c r="M79" s="11">
        <f t="shared" si="11"/>
        <v>0.65229158494242523</v>
      </c>
      <c r="N79" s="11">
        <f t="shared" si="23"/>
        <v>0.13045831698848506</v>
      </c>
      <c r="O79" s="11">
        <f t="shared" si="12"/>
        <v>6.9541683011514963E-2</v>
      </c>
      <c r="P79" s="11"/>
      <c r="Q79" s="11"/>
      <c r="R79" s="11"/>
      <c r="S79" s="11"/>
    </row>
    <row r="80" spans="2:19" ht="1" customHeight="1">
      <c r="B80" s="1">
        <f t="shared" si="13"/>
        <v>59</v>
      </c>
      <c r="C80" s="7">
        <f t="shared" si="15"/>
        <v>95554.860387990571</v>
      </c>
      <c r="D80" s="7">
        <f t="shared" si="24"/>
        <v>27439.616387559516</v>
      </c>
      <c r="E80" s="7">
        <f t="shared" si="24"/>
        <v>14763.084770344165</v>
      </c>
      <c r="F80" s="7">
        <f t="shared" si="16"/>
        <v>11792.224916356283</v>
      </c>
      <c r="G80" s="7">
        <f t="shared" si="25"/>
        <v>7959.7279832313889</v>
      </c>
      <c r="H80" s="7">
        <f t="shared" si="17"/>
        <v>157509.51444548194</v>
      </c>
      <c r="I80" s="5">
        <f t="shared" si="18"/>
        <v>0.78754757222740968</v>
      </c>
      <c r="J80" s="5">
        <f t="shared" si="21"/>
        <v>2051.4473829625344</v>
      </c>
      <c r="K80" s="5">
        <f t="shared" si="22"/>
        <v>66.796542099056481</v>
      </c>
      <c r="L80" s="11">
        <f t="shared" si="19"/>
        <v>0.34878620184160591</v>
      </c>
      <c r="M80" s="11">
        <f t="shared" si="11"/>
        <v>0.65121379815839409</v>
      </c>
      <c r="N80" s="11">
        <f t="shared" si="23"/>
        <v>0.13024275963167883</v>
      </c>
      <c r="O80" s="11">
        <f t="shared" si="12"/>
        <v>6.9757240368321191E-2</v>
      </c>
      <c r="P80" s="11"/>
      <c r="Q80" s="11"/>
      <c r="R80" s="11"/>
      <c r="S80" s="11"/>
    </row>
    <row r="81" spans="2:19" ht="1" customHeight="1">
      <c r="B81" s="1">
        <f t="shared" si="13"/>
        <v>60</v>
      </c>
      <c r="C81" s="7">
        <f t="shared" si="15"/>
        <v>100551.92355117935</v>
      </c>
      <c r="D81" s="7">
        <f t="shared" si="24"/>
        <v>29176.821297677248</v>
      </c>
      <c r="E81" s="7">
        <f t="shared" si="24"/>
        <v>15534.171777686615</v>
      </c>
      <c r="F81" s="7">
        <f t="shared" si="16"/>
        <v>12399.910902979465</v>
      </c>
      <c r="G81" s="7">
        <f t="shared" si="25"/>
        <v>8323.9640658849494</v>
      </c>
      <c r="H81" s="7">
        <f t="shared" si="17"/>
        <v>165986.79159540762</v>
      </c>
      <c r="I81" s="5">
        <f t="shared" si="18"/>
        <v>0.82993395797703806</v>
      </c>
      <c r="J81" s="5">
        <f t="shared" si="21"/>
        <v>2160.1954382133363</v>
      </c>
      <c r="K81" s="5">
        <f t="shared" si="22"/>
        <v>70.283368429883168</v>
      </c>
      <c r="L81" s="11">
        <f t="shared" si="19"/>
        <v>0.34928694703648255</v>
      </c>
      <c r="M81" s="11">
        <f t="shared" si="11"/>
        <v>0.65071305296351745</v>
      </c>
      <c r="N81" s="11">
        <f t="shared" si="23"/>
        <v>0.13014261059270349</v>
      </c>
      <c r="O81" s="11">
        <f t="shared" si="12"/>
        <v>6.9857389407296508E-2</v>
      </c>
      <c r="P81" s="11"/>
      <c r="Q81" s="11"/>
      <c r="R81" s="11"/>
      <c r="S81" s="11"/>
    </row>
    <row r="82" spans="2:19" ht="1" customHeight="1">
      <c r="B82" s="1">
        <f t="shared" si="13"/>
        <v>61</v>
      </c>
      <c r="C82" s="7">
        <f t="shared" si="15"/>
        <v>105546.23177318186</v>
      </c>
      <c r="D82" s="7">
        <f t="shared" ref="D82:E101" si="26">D$10/(1+D$11*(2.71828182845904)^(-D$9*$B82))</f>
        <v>31007.173106559694</v>
      </c>
      <c r="E82" s="7">
        <f t="shared" si="26"/>
        <v>16337.813619573182</v>
      </c>
      <c r="F82" s="7">
        <f t="shared" si="16"/>
        <v>13035.728552821785</v>
      </c>
      <c r="G82" s="7">
        <f t="shared" si="25"/>
        <v>8703.5727772287391</v>
      </c>
      <c r="H82" s="7">
        <f t="shared" si="17"/>
        <v>174630.51982936528</v>
      </c>
      <c r="I82" s="5">
        <f t="shared" si="18"/>
        <v>0.87315259914682641</v>
      </c>
      <c r="J82" s="5">
        <f t="shared" si="21"/>
        <v>2272.9314792044274</v>
      </c>
      <c r="K82" s="5">
        <f t="shared" si="22"/>
        <v>73.959258585017579</v>
      </c>
      <c r="L82" s="11">
        <f t="shared" si="19"/>
        <v>0.34921699785771954</v>
      </c>
      <c r="M82" s="11">
        <f t="shared" si="11"/>
        <v>0.65078300214228046</v>
      </c>
      <c r="N82" s="11">
        <f t="shared" si="23"/>
        <v>0.13015660042845609</v>
      </c>
      <c r="O82" s="11">
        <f t="shared" si="12"/>
        <v>6.984339957154391E-2</v>
      </c>
      <c r="P82" s="11"/>
      <c r="Q82" s="11"/>
      <c r="R82" s="11"/>
      <c r="S82" s="11"/>
    </row>
    <row r="83" spans="2:19" ht="1" customHeight="1">
      <c r="B83" s="1">
        <f t="shared" si="13"/>
        <v>62</v>
      </c>
      <c r="C83" s="7">
        <f t="shared" si="15"/>
        <v>110512.9399386085</v>
      </c>
      <c r="D83" s="7">
        <f t="shared" si="26"/>
        <v>32933.518295449285</v>
      </c>
      <c r="E83" s="7">
        <f t="shared" si="26"/>
        <v>17174.57730751278</v>
      </c>
      <c r="F83" s="7">
        <f t="shared" si="16"/>
        <v>13700.647825663975</v>
      </c>
      <c r="G83" s="7">
        <f t="shared" si="25"/>
        <v>9099.0827635913138</v>
      </c>
      <c r="H83" s="7">
        <f t="shared" si="17"/>
        <v>183420.76613082585</v>
      </c>
      <c r="I83" s="5">
        <f t="shared" si="18"/>
        <v>0.91710383065412926</v>
      </c>
      <c r="J83" s="5">
        <f t="shared" si="21"/>
        <v>2389.6550110226976</v>
      </c>
      <c r="K83" s="5">
        <f t="shared" si="22"/>
        <v>77.832668461771647</v>
      </c>
      <c r="L83" s="11">
        <f t="shared" si="19"/>
        <v>0.34858656916789255</v>
      </c>
      <c r="M83" s="11">
        <f t="shared" si="11"/>
        <v>0.65141343083210745</v>
      </c>
      <c r="N83" s="11">
        <f t="shared" si="23"/>
        <v>0.1302826861664215</v>
      </c>
      <c r="O83" s="11">
        <f t="shared" si="12"/>
        <v>6.9717313833578515E-2</v>
      </c>
      <c r="P83" s="11"/>
      <c r="Q83" s="11"/>
      <c r="R83" s="11"/>
      <c r="S83" s="11"/>
    </row>
    <row r="84" spans="2:19" ht="1" customHeight="1">
      <c r="B84" s="1">
        <f t="shared" si="13"/>
        <v>63</v>
      </c>
      <c r="C84" s="7">
        <f t="shared" si="15"/>
        <v>115427.74944481932</v>
      </c>
      <c r="D84" s="7">
        <f t="shared" si="26"/>
        <v>34958.514902105453</v>
      </c>
      <c r="E84" s="7">
        <f t="shared" si="26"/>
        <v>18044.953464519967</v>
      </c>
      <c r="F84" s="7">
        <f t="shared" si="16"/>
        <v>14395.637443117652</v>
      </c>
      <c r="G84" s="7">
        <f t="shared" si="25"/>
        <v>9511.0297136552454</v>
      </c>
      <c r="H84" s="7">
        <f t="shared" si="17"/>
        <v>192337.88496821764</v>
      </c>
      <c r="I84" s="5">
        <f t="shared" si="18"/>
        <v>0.96168942484108821</v>
      </c>
      <c r="J84" s="5">
        <f t="shared" si="21"/>
        <v>2510.3569673514785</v>
      </c>
      <c r="K84" s="5">
        <f t="shared" si="22"/>
        <v>81.911737052888085</v>
      </c>
      <c r="L84" s="11">
        <f t="shared" si="19"/>
        <v>0.34740964637146354</v>
      </c>
      <c r="M84" s="11">
        <f t="shared" si="11"/>
        <v>0.65259035362853646</v>
      </c>
      <c r="N84" s="11">
        <f t="shared" si="23"/>
        <v>0.13051807072570729</v>
      </c>
      <c r="O84" s="11">
        <f t="shared" si="12"/>
        <v>6.9481929274292711E-2</v>
      </c>
      <c r="P84" s="11"/>
      <c r="Q84" s="11"/>
      <c r="R84" s="11"/>
      <c r="S84" s="11"/>
    </row>
    <row r="85" spans="2:19" ht="1" customHeight="1">
      <c r="B85" s="1">
        <f t="shared" si="13"/>
        <v>64</v>
      </c>
      <c r="C85" s="7">
        <f t="shared" si="15"/>
        <v>120267.37708600221</v>
      </c>
      <c r="D85" s="7">
        <f t="shared" si="26"/>
        <v>37084.592275877279</v>
      </c>
      <c r="E85" s="7">
        <f t="shared" si="26"/>
        <v>18949.347128213569</v>
      </c>
      <c r="F85" s="7">
        <f t="shared" si="16"/>
        <v>15121.660653530789</v>
      </c>
      <c r="G85" s="7">
        <f t="shared" si="25"/>
        <v>9939.9553197432579</v>
      </c>
      <c r="H85" s="7">
        <f t="shared" si="17"/>
        <v>201362.93246336709</v>
      </c>
      <c r="I85" s="5">
        <f t="shared" si="18"/>
        <v>1.0068146623168355</v>
      </c>
      <c r="J85" s="5">
        <f t="shared" ref="J85:J116" si="27">$I$3*H85*(1-L85)</f>
        <v>2635.0199275150594</v>
      </c>
      <c r="K85" s="5">
        <f t="shared" ref="K85:K116" si="28">$I$9*J85*(1-L85)</f>
        <v>86.204172901393278</v>
      </c>
      <c r="L85" s="11">
        <f t="shared" si="19"/>
        <v>0.34570382560493473</v>
      </c>
      <c r="M85" s="11">
        <f t="shared" si="11"/>
        <v>0.65429617439506527</v>
      </c>
      <c r="N85" s="11">
        <f t="shared" ref="N85:N116" si="29">(1/$N$17)*M85</f>
        <v>0.13085923487901305</v>
      </c>
      <c r="O85" s="11">
        <f t="shared" si="12"/>
        <v>6.9140765120986949E-2</v>
      </c>
      <c r="P85" s="11"/>
      <c r="Q85" s="11"/>
      <c r="R85" s="11"/>
      <c r="S85" s="11"/>
    </row>
    <row r="86" spans="2:19" ht="1" customHeight="1">
      <c r="B86" s="1">
        <f t="shared" si="13"/>
        <v>65</v>
      </c>
      <c r="C86" s="7">
        <f t="shared" si="15"/>
        <v>125009.9822034931</v>
      </c>
      <c r="D86" s="7">
        <f t="shared" si="26"/>
        <v>39313.908625182026</v>
      </c>
      <c r="E86" s="7">
        <f t="shared" si="26"/>
        <v>19888.068448367816</v>
      </c>
      <c r="F86" s="7">
        <f t="shared" si="16"/>
        <v>15879.67058743949</v>
      </c>
      <c r="G86" s="7">
        <f t="shared" si="25"/>
        <v>10386.406113805813</v>
      </c>
      <c r="H86" s="7">
        <f t="shared" si="17"/>
        <v>210478.03597828824</v>
      </c>
      <c r="I86" s="5">
        <f t="shared" si="18"/>
        <v>1.0523901798914412</v>
      </c>
      <c r="J86" s="5">
        <f t="shared" si="27"/>
        <v>2763.6183165407188</v>
      </c>
      <c r="K86" s="5">
        <f t="shared" si="28"/>
        <v>90.717140199692949</v>
      </c>
      <c r="L86" s="11">
        <f t="shared" si="19"/>
        <v>0.34349009299340894</v>
      </c>
      <c r="M86" s="11">
        <f t="shared" ref="M86:M149" si="30">1-L86</f>
        <v>0.65650990700659106</v>
      </c>
      <c r="N86" s="11">
        <f t="shared" si="29"/>
        <v>0.13130198140131821</v>
      </c>
      <c r="O86" s="11">
        <f t="shared" ref="O86:O149" si="31">(1/$N$17)*L86</f>
        <v>6.8698018598681784E-2</v>
      </c>
      <c r="P86" s="11"/>
      <c r="Q86" s="11"/>
      <c r="R86" s="11"/>
      <c r="S86" s="11"/>
    </row>
    <row r="87" spans="2:19" ht="1" customHeight="1">
      <c r="B87" s="1">
        <f t="shared" si="13"/>
        <v>66</v>
      </c>
      <c r="C87" s="7">
        <f t="shared" si="15"/>
        <v>129635.53610227481</v>
      </c>
      <c r="D87" s="7">
        <f t="shared" si="26"/>
        <v>41648.306764486602</v>
      </c>
      <c r="E87" s="7">
        <f t="shared" si="26"/>
        <v>20861.323388015888</v>
      </c>
      <c r="F87" s="7">
        <f t="shared" si="16"/>
        <v>16670.605196212266</v>
      </c>
      <c r="G87" s="7">
        <f t="shared" si="25"/>
        <v>10850.932171781657</v>
      </c>
      <c r="H87" s="7">
        <f t="shared" si="17"/>
        <v>219666.70362277122</v>
      </c>
      <c r="I87" s="5">
        <f t="shared" si="18"/>
        <v>1.098333518113856</v>
      </c>
      <c r="J87" s="5">
        <f t="shared" si="27"/>
        <v>2896.1185654079777</v>
      </c>
      <c r="K87" s="5">
        <f t="shared" si="28"/>
        <v>95.457147198152924</v>
      </c>
      <c r="L87" s="11">
        <f t="shared" si="19"/>
        <v>0.34079254669806081</v>
      </c>
      <c r="M87" s="11">
        <f t="shared" si="30"/>
        <v>0.65920745330193919</v>
      </c>
      <c r="N87" s="11">
        <f t="shared" si="29"/>
        <v>0.13184149066038783</v>
      </c>
      <c r="O87" s="11">
        <f t="shared" si="31"/>
        <v>6.8158509339612164E-2</v>
      </c>
      <c r="P87" s="11"/>
      <c r="Q87" s="11"/>
      <c r="R87" s="11"/>
      <c r="S87" s="11"/>
    </row>
    <row r="88" spans="2:19" ht="1" customHeight="1">
      <c r="B88" s="1">
        <f t="shared" ref="B88:B151" si="32">B87+1</f>
        <v>67</v>
      </c>
      <c r="C88" s="7">
        <f t="shared" si="15"/>
        <v>134126.12161662345</v>
      </c>
      <c r="D88" s="7">
        <f t="shared" si="26"/>
        <v>44089.268575015099</v>
      </c>
      <c r="E88" s="7">
        <f t="shared" si="26"/>
        <v>21869.204550950664</v>
      </c>
      <c r="F88" s="7">
        <f t="shared" si="16"/>
        <v>17495.381770683209</v>
      </c>
      <c r="G88" s="7">
        <f t="shared" si="25"/>
        <v>11334.085680342359</v>
      </c>
      <c r="H88" s="7">
        <f t="shared" si="17"/>
        <v>228914.06219361481</v>
      </c>
      <c r="I88" s="5">
        <f t="shared" si="18"/>
        <v>1.144570310968074</v>
      </c>
      <c r="J88" s="5">
        <f t="shared" si="27"/>
        <v>3032.4792129051857</v>
      </c>
      <c r="K88" s="5">
        <f t="shared" si="28"/>
        <v>100.42993960899796</v>
      </c>
      <c r="L88" s="11">
        <f t="shared" si="19"/>
        <v>0.33763806735028712</v>
      </c>
      <c r="M88" s="11">
        <f t="shared" si="30"/>
        <v>0.66236193264971288</v>
      </c>
      <c r="N88" s="11">
        <f t="shared" si="29"/>
        <v>0.13247238652994259</v>
      </c>
      <c r="O88" s="11">
        <f t="shared" si="31"/>
        <v>6.7527613470057424E-2</v>
      </c>
      <c r="P88" s="11"/>
      <c r="Q88" s="11"/>
      <c r="R88" s="11"/>
      <c r="S88" s="11"/>
    </row>
    <row r="89" spans="2:19" ht="1" customHeight="1">
      <c r="B89" s="1">
        <f t="shared" si="32"/>
        <v>68</v>
      </c>
      <c r="C89" s="7">
        <f t="shared" si="15"/>
        <v>138466.15517973277</v>
      </c>
      <c r="D89" s="7">
        <f t="shared" si="26"/>
        <v>46637.868804439277</v>
      </c>
      <c r="E89" s="7">
        <f t="shared" si="26"/>
        <v>22911.682271347392</v>
      </c>
      <c r="F89" s="7">
        <f t="shared" si="16"/>
        <v>18354.891041426421</v>
      </c>
      <c r="G89" s="7">
        <f t="shared" si="25"/>
        <v>11836.419360486991</v>
      </c>
      <c r="H89" s="7">
        <f t="shared" si="17"/>
        <v>238207.01665743283</v>
      </c>
      <c r="I89" s="5">
        <f t="shared" si="18"/>
        <v>1.1910350832871641</v>
      </c>
      <c r="J89" s="5">
        <f t="shared" si="27"/>
        <v>3172.6509360184768</v>
      </c>
      <c r="K89" s="5">
        <f t="shared" si="28"/>
        <v>105.64040160385461</v>
      </c>
      <c r="L89" s="11">
        <f t="shared" si="19"/>
        <v>0.33405594416618556</v>
      </c>
      <c r="M89" s="11">
        <f t="shared" si="30"/>
        <v>0.66594405583381444</v>
      </c>
      <c r="N89" s="11">
        <f t="shared" si="29"/>
        <v>0.1331888111667629</v>
      </c>
      <c r="O89" s="11">
        <f t="shared" si="31"/>
        <v>6.6811188833237112E-2</v>
      </c>
      <c r="P89" s="11"/>
      <c r="Q89" s="11"/>
      <c r="R89" s="11"/>
      <c r="S89" s="11"/>
    </row>
    <row r="90" spans="2:19" ht="1" customHeight="1">
      <c r="B90" s="1">
        <f t="shared" si="32"/>
        <v>69</v>
      </c>
      <c r="C90" s="7">
        <f t="shared" si="15"/>
        <v>142642.52839145577</v>
      </c>
      <c r="D90" s="7">
        <f t="shared" si="26"/>
        <v>49294.728942297355</v>
      </c>
      <c r="E90" s="7">
        <f t="shared" si="26"/>
        <v>23988.596112737872</v>
      </c>
      <c r="F90" s="7">
        <f t="shared" si="16"/>
        <v>19249.990867909764</v>
      </c>
      <c r="G90" s="7">
        <f t="shared" si="25"/>
        <v>12358.484743035455</v>
      </c>
      <c r="H90" s="7">
        <f t="shared" si="17"/>
        <v>247534.3290574362</v>
      </c>
      <c r="I90" s="5">
        <f t="shared" si="18"/>
        <v>1.237671645287181</v>
      </c>
      <c r="J90" s="5">
        <f t="shared" si="27"/>
        <v>3316.5765020714016</v>
      </c>
      <c r="K90" s="5">
        <f t="shared" si="28"/>
        <v>111.0924668103296</v>
      </c>
      <c r="L90" s="11">
        <f t="shared" si="19"/>
        <v>0.330077465477153</v>
      </c>
      <c r="M90" s="11">
        <f t="shared" si="30"/>
        <v>0.669922534522847</v>
      </c>
      <c r="N90" s="11">
        <f t="shared" si="29"/>
        <v>0.13398450690456939</v>
      </c>
      <c r="O90" s="11">
        <f t="shared" si="31"/>
        <v>6.6015493095430602E-2</v>
      </c>
      <c r="P90" s="11"/>
      <c r="Q90" s="11"/>
      <c r="R90" s="11"/>
      <c r="S90" s="11"/>
    </row>
    <row r="91" spans="2:19" ht="1" customHeight="1">
      <c r="B91" s="1">
        <f t="shared" si="32"/>
        <v>70</v>
      </c>
      <c r="C91" s="7">
        <f t="shared" si="15"/>
        <v>146644.67048600951</v>
      </c>
      <c r="D91" s="7">
        <f t="shared" si="26"/>
        <v>52059.972015592801</v>
      </c>
      <c r="E91" s="7">
        <f t="shared" si="26"/>
        <v>25099.646933154676</v>
      </c>
      <c r="F91" s="7">
        <f t="shared" si="16"/>
        <v>20181.499530091052</v>
      </c>
      <c r="G91" s="7">
        <f t="shared" si="25"/>
        <v>12900.83029179087</v>
      </c>
      <c r="H91" s="7">
        <f t="shared" si="17"/>
        <v>256886.61925663889</v>
      </c>
      <c r="I91" s="5">
        <f t="shared" si="18"/>
        <v>1.2844330962831945</v>
      </c>
      <c r="J91" s="5">
        <f t="shared" si="27"/>
        <v>3464.1906424142971</v>
      </c>
      <c r="K91" s="5">
        <f t="shared" si="28"/>
        <v>116.78904142338509</v>
      </c>
      <c r="L91" s="11">
        <f t="shared" si="19"/>
        <v>0.32573548352990567</v>
      </c>
      <c r="M91" s="11">
        <f t="shared" si="30"/>
        <v>0.67426451647009433</v>
      </c>
      <c r="N91" s="11">
        <f t="shared" si="29"/>
        <v>0.13485290329401886</v>
      </c>
      <c r="O91" s="11">
        <f t="shared" si="31"/>
        <v>6.5147096705981136E-2</v>
      </c>
      <c r="P91" s="11"/>
      <c r="Q91" s="11"/>
      <c r="R91" s="11"/>
      <c r="S91" s="11"/>
    </row>
    <row r="92" spans="2:19" ht="1" customHeight="1">
      <c r="B92" s="1">
        <f t="shared" si="32"/>
        <v>71</v>
      </c>
      <c r="C92" s="7">
        <f t="shared" si="15"/>
        <v>150464.53694583659</v>
      </c>
      <c r="D92" s="7">
        <f t="shared" si="26"/>
        <v>54933.179248001725</v>
      </c>
      <c r="E92" s="7">
        <f t="shared" si="26"/>
        <v>26244.389680367771</v>
      </c>
      <c r="F92" s="7">
        <f t="shared" si="16"/>
        <v>21150.188643076624</v>
      </c>
      <c r="G92" s="7">
        <f t="shared" si="25"/>
        <v>13463.999371013178</v>
      </c>
      <c r="H92" s="7">
        <f t="shared" si="17"/>
        <v>266256.29388829588</v>
      </c>
      <c r="I92" s="5">
        <f t="shared" si="18"/>
        <v>1.3312814694414794</v>
      </c>
      <c r="J92" s="5">
        <f t="shared" si="27"/>
        <v>3615.4198538441378</v>
      </c>
      <c r="K92" s="5">
        <f t="shared" si="28"/>
        <v>122.73194117482753</v>
      </c>
      <c r="L92" s="11">
        <f t="shared" si="19"/>
        <v>0.32106396415159733</v>
      </c>
      <c r="M92" s="11">
        <f t="shared" si="30"/>
        <v>0.67893603584840267</v>
      </c>
      <c r="N92" s="11">
        <f t="shared" si="29"/>
        <v>0.13578720716968054</v>
      </c>
      <c r="O92" s="11">
        <f t="shared" si="31"/>
        <v>6.4212792830319471E-2</v>
      </c>
      <c r="P92" s="11"/>
      <c r="Q92" s="11"/>
      <c r="R92" s="11"/>
      <c r="S92" s="11"/>
    </row>
    <row r="93" spans="2:19" ht="1" customHeight="1">
      <c r="B93" s="1">
        <f t="shared" si="32"/>
        <v>72</v>
      </c>
      <c r="C93" s="7">
        <f t="shared" si="15"/>
        <v>154096.53255428947</v>
      </c>
      <c r="D93" s="7">
        <f t="shared" si="26"/>
        <v>57913.34961082854</v>
      </c>
      <c r="E93" s="7">
        <f t="shared" si="26"/>
        <v>27422.227085196049</v>
      </c>
      <c r="F93" s="7">
        <f t="shared" si="16"/>
        <v>22156.775723224237</v>
      </c>
      <c r="G93" s="7">
        <f t="shared" si="25"/>
        <v>14048.528054878834</v>
      </c>
      <c r="H93" s="7">
        <f t="shared" si="17"/>
        <v>275637.41302841716</v>
      </c>
      <c r="I93" s="5">
        <f t="shared" si="18"/>
        <v>1.3781870651420858</v>
      </c>
      <c r="J93" s="5">
        <f t="shared" si="27"/>
        <v>3770.1821396955556</v>
      </c>
      <c r="K93" s="5">
        <f t="shared" si="28"/>
        <v>128.92184346736269</v>
      </c>
      <c r="L93" s="11">
        <f t="shared" si="19"/>
        <v>0.3160975322122066</v>
      </c>
      <c r="M93" s="11">
        <f t="shared" si="30"/>
        <v>0.6839024677877934</v>
      </c>
      <c r="N93" s="11">
        <f t="shared" si="29"/>
        <v>0.1367804935575587</v>
      </c>
      <c r="O93" s="11">
        <f t="shared" si="31"/>
        <v>6.3219506442441328E-2</v>
      </c>
      <c r="P93" s="11"/>
      <c r="Q93" s="11"/>
      <c r="R93" s="11"/>
      <c r="S93" s="11"/>
    </row>
    <row r="94" spans="2:19" ht="1" customHeight="1">
      <c r="B94" s="1">
        <f t="shared" si="32"/>
        <v>73</v>
      </c>
      <c r="C94" s="7">
        <f t="shared" si="15"/>
        <v>157537.37930349022</v>
      </c>
      <c r="D94" s="7">
        <f t="shared" si="26"/>
        <v>60998.863358354676</v>
      </c>
      <c r="E94" s="7">
        <f t="shared" si="26"/>
        <v>28632.404421350442</v>
      </c>
      <c r="F94" s="7">
        <f t="shared" si="16"/>
        <v>23201.916442484842</v>
      </c>
      <c r="G94" s="7">
        <f t="shared" si="25"/>
        <v>14654.942777804508</v>
      </c>
      <c r="H94" s="7">
        <f t="shared" si="17"/>
        <v>285025.50630348467</v>
      </c>
      <c r="I94" s="5">
        <f t="shared" si="18"/>
        <v>1.4251275315174234</v>
      </c>
      <c r="J94" s="5">
        <f t="shared" si="27"/>
        <v>3928.386707349217</v>
      </c>
      <c r="K94" s="5">
        <f t="shared" si="28"/>
        <v>135.35825549982849</v>
      </c>
      <c r="L94" s="11">
        <f t="shared" si="19"/>
        <v>0.31087102373806241</v>
      </c>
      <c r="M94" s="11">
        <f t="shared" si="30"/>
        <v>0.68912897626193759</v>
      </c>
      <c r="N94" s="11">
        <f t="shared" si="29"/>
        <v>0.13782579525238753</v>
      </c>
      <c r="O94" s="11">
        <f t="shared" si="31"/>
        <v>6.2174204747612483E-2</v>
      </c>
      <c r="P94" s="11"/>
      <c r="Q94" s="11"/>
      <c r="R94" s="11"/>
      <c r="S94" s="11"/>
    </row>
    <row r="95" spans="2:19" ht="1" customHeight="1">
      <c r="B95" s="1">
        <f t="shared" si="32"/>
        <v>74</v>
      </c>
      <c r="C95" s="7">
        <f t="shared" si="15"/>
        <v>160785.94075525156</v>
      </c>
      <c r="D95" s="7">
        <f t="shared" si="26"/>
        <v>64187.450678481517</v>
      </c>
      <c r="E95" s="7">
        <f t="shared" si="26"/>
        <v>29874.005496675651</v>
      </c>
      <c r="F95" s="7">
        <f t="shared" si="16"/>
        <v>24286.196616765574</v>
      </c>
      <c r="G95" s="7">
        <f t="shared" si="25"/>
        <v>15283.75782589257</v>
      </c>
      <c r="H95" s="7">
        <f t="shared" si="17"/>
        <v>294417.35137306689</v>
      </c>
      <c r="I95" s="5">
        <f t="shared" si="18"/>
        <v>1.4720867568653344</v>
      </c>
      <c r="J95" s="5">
        <f t="shared" si="27"/>
        <v>4089.9336425321399</v>
      </c>
      <c r="K95" s="5">
        <f t="shared" si="28"/>
        <v>142.03949871079544</v>
      </c>
      <c r="L95" s="11">
        <f t="shared" si="19"/>
        <v>0.30541905504923239</v>
      </c>
      <c r="M95" s="11">
        <f t="shared" si="30"/>
        <v>0.69458094495076761</v>
      </c>
      <c r="N95" s="11">
        <f t="shared" si="29"/>
        <v>0.13891618899015354</v>
      </c>
      <c r="O95" s="11">
        <f t="shared" si="31"/>
        <v>6.108381100984648E-2</v>
      </c>
      <c r="P95" s="11"/>
      <c r="Q95" s="11"/>
      <c r="R95" s="11"/>
      <c r="S95" s="11"/>
    </row>
    <row r="96" spans="2:19" ht="1" customHeight="1">
      <c r="B96" s="1">
        <f t="shared" si="32"/>
        <v>75</v>
      </c>
      <c r="C96" s="7">
        <f t="shared" si="15"/>
        <v>163843.01476160437</v>
      </c>
      <c r="D96" s="7">
        <f t="shared" si="26"/>
        <v>67476.166595735282</v>
      </c>
      <c r="E96" s="7">
        <f t="shared" si="26"/>
        <v>31145.950032602355</v>
      </c>
      <c r="F96" s="7">
        <f t="shared" si="16"/>
        <v>25410.123983545684</v>
      </c>
      <c r="G96" s="7">
        <f t="shared" si="25"/>
        <v>15935.47267132022</v>
      </c>
      <c r="H96" s="7">
        <f t="shared" si="17"/>
        <v>303810.72804480791</v>
      </c>
      <c r="I96" s="5">
        <f t="shared" si="18"/>
        <v>1.5190536402240395</v>
      </c>
      <c r="J96" s="5">
        <f t="shared" si="27"/>
        <v>4254.7135831196929</v>
      </c>
      <c r="K96" s="5">
        <f t="shared" si="28"/>
        <v>148.96270937240681</v>
      </c>
      <c r="L96" s="11">
        <f t="shared" si="19"/>
        <v>0.29977561844159417</v>
      </c>
      <c r="M96" s="11">
        <f t="shared" si="30"/>
        <v>0.70022438155840583</v>
      </c>
      <c r="N96" s="11">
        <f t="shared" si="29"/>
        <v>0.14004487631168117</v>
      </c>
      <c r="O96" s="11">
        <f t="shared" si="31"/>
        <v>5.9955123688318838E-2</v>
      </c>
      <c r="P96" s="11"/>
      <c r="Q96" s="11"/>
      <c r="R96" s="11"/>
      <c r="S96" s="11"/>
    </row>
    <row r="97" spans="2:19" ht="1" customHeight="1">
      <c r="B97" s="1">
        <f t="shared" si="32"/>
        <v>76</v>
      </c>
      <c r="C97" s="7">
        <f t="shared" si="15"/>
        <v>166711.10602058872</v>
      </c>
      <c r="D97" s="7">
        <f t="shared" si="26"/>
        <v>70861.373232581245</v>
      </c>
      <c r="E97" s="7">
        <f t="shared" si="26"/>
        <v>32446.992575824028</v>
      </c>
      <c r="F97" s="7">
        <f t="shared" si="16"/>
        <v>26574.119833751931</v>
      </c>
      <c r="G97" s="7">
        <f t="shared" si="25"/>
        <v>16610.569153243661</v>
      </c>
      <c r="H97" s="7">
        <f t="shared" si="17"/>
        <v>313204.1608159896</v>
      </c>
      <c r="I97" s="5">
        <f t="shared" si="18"/>
        <v>1.5660208040799479</v>
      </c>
      <c r="J97" s="5">
        <f t="shared" si="27"/>
        <v>4422.6074161776969</v>
      </c>
      <c r="K97" s="5">
        <f t="shared" si="28"/>
        <v>156.12385469809684</v>
      </c>
      <c r="L97" s="11">
        <f t="shared" si="19"/>
        <v>0.29397371276047313</v>
      </c>
      <c r="M97" s="11">
        <f t="shared" si="30"/>
        <v>0.70602628723952687</v>
      </c>
      <c r="N97" s="11">
        <f t="shared" si="29"/>
        <v>0.14120525744790538</v>
      </c>
      <c r="O97" s="11">
        <f t="shared" si="31"/>
        <v>5.8794742552094631E-2</v>
      </c>
      <c r="P97" s="11"/>
      <c r="Q97" s="11"/>
      <c r="R97" s="11"/>
      <c r="S97" s="11"/>
    </row>
    <row r="98" spans="2:19" ht="1" customHeight="1">
      <c r="B98" s="1">
        <f t="shared" si="32"/>
        <v>77</v>
      </c>
      <c r="C98" s="7">
        <f t="shared" si="15"/>
        <v>169394.18894282638</v>
      </c>
      <c r="D98" s="7">
        <f t="shared" si="26"/>
        <v>74338.730462439315</v>
      </c>
      <c r="E98" s="7">
        <f t="shared" si="26"/>
        <v>33775.723068533371</v>
      </c>
      <c r="F98" s="7">
        <f t="shared" si="16"/>
        <v>27778.51057281992</v>
      </c>
      <c r="G98" s="7">
        <f t="shared" si="25"/>
        <v>17309.508510724703</v>
      </c>
      <c r="H98" s="7">
        <f t="shared" si="17"/>
        <v>322596.66155734367</v>
      </c>
      <c r="I98" s="5">
        <f t="shared" si="18"/>
        <v>1.6129833077867184</v>
      </c>
      <c r="J98" s="5">
        <f t="shared" si="27"/>
        <v>4593.4860217705927</v>
      </c>
      <c r="K98" s="5">
        <f t="shared" si="28"/>
        <v>163.51776340725667</v>
      </c>
      <c r="L98" s="11">
        <f t="shared" si="19"/>
        <v>0.28804501577985631</v>
      </c>
      <c r="M98" s="11">
        <f t="shared" si="30"/>
        <v>0.71195498422014369</v>
      </c>
      <c r="N98" s="11">
        <f t="shared" si="29"/>
        <v>0.14239099684402876</v>
      </c>
      <c r="O98" s="11">
        <f t="shared" si="31"/>
        <v>5.7609003155971263E-2</v>
      </c>
      <c r="P98" s="11"/>
      <c r="Q98" s="11"/>
      <c r="R98" s="11"/>
      <c r="S98" s="11"/>
    </row>
    <row r="99" spans="2:19" ht="1" customHeight="1">
      <c r="B99" s="1">
        <f t="shared" si="32"/>
        <v>78</v>
      </c>
      <c r="C99" s="7">
        <f t="shared" si="15"/>
        <v>171897.46991697809</v>
      </c>
      <c r="D99" s="7">
        <f t="shared" si="26"/>
        <v>77903.195871176824</v>
      </c>
      <c r="E99" s="7">
        <f t="shared" si="26"/>
        <v>35130.569181032632</v>
      </c>
      <c r="F99" s="7">
        <f t="shared" si="16"/>
        <v>29023.519295728554</v>
      </c>
      <c r="G99" s="7">
        <f t="shared" si="25"/>
        <v>18032.728275305293</v>
      </c>
      <c r="H99" s="7">
        <f t="shared" si="17"/>
        <v>331987.48254022142</v>
      </c>
      <c r="I99" s="5">
        <f t="shared" si="18"/>
        <v>1.6599374127011071</v>
      </c>
      <c r="J99" s="5">
        <f t="shared" si="27"/>
        <v>4767.2100857369469</v>
      </c>
      <c r="K99" s="5">
        <f t="shared" si="28"/>
        <v>171.13816933443192</v>
      </c>
      <c r="L99" s="11">
        <f t="shared" si="19"/>
        <v>0.28201960368198775</v>
      </c>
      <c r="M99" s="11">
        <f t="shared" si="30"/>
        <v>0.71798039631801225</v>
      </c>
      <c r="N99" s="11">
        <f t="shared" si="29"/>
        <v>0.14359607926360246</v>
      </c>
      <c r="O99" s="11">
        <f t="shared" si="31"/>
        <v>5.640392073639755E-2</v>
      </c>
      <c r="P99" s="11"/>
      <c r="Q99" s="11"/>
      <c r="R99" s="11"/>
      <c r="S99" s="11"/>
    </row>
    <row r="100" spans="2:19" ht="1" customHeight="1">
      <c r="B100" s="1">
        <f t="shared" si="32"/>
        <v>79</v>
      </c>
      <c r="C100" s="7">
        <f t="shared" si="15"/>
        <v>174227.15646068798</v>
      </c>
      <c r="D100" s="7">
        <f t="shared" si="26"/>
        <v>81549.034782483155</v>
      </c>
      <c r="E100" s="7">
        <f t="shared" si="26"/>
        <v>36509.800483398263</v>
      </c>
      <c r="F100" s="7">
        <f t="shared" si="16"/>
        <v>30309.257470351517</v>
      </c>
      <c r="G100" s="7">
        <f t="shared" si="25"/>
        <v>18780.639033148018</v>
      </c>
      <c r="H100" s="7">
        <f t="shared" si="17"/>
        <v>341375.88823006896</v>
      </c>
      <c r="I100" s="5">
        <f t="shared" si="18"/>
        <v>1.7068794411503447</v>
      </c>
      <c r="J100" s="5">
        <f t="shared" si="27"/>
        <v>4943.6300013644532</v>
      </c>
      <c r="K100" s="5">
        <f t="shared" si="28"/>
        <v>178.97776639338844</v>
      </c>
      <c r="L100" s="11">
        <f t="shared" si="19"/>
        <v>0.27592572120490344</v>
      </c>
      <c r="M100" s="11">
        <f t="shared" si="30"/>
        <v>0.72407427879509656</v>
      </c>
      <c r="N100" s="11">
        <f t="shared" si="29"/>
        <v>0.14481485575901931</v>
      </c>
      <c r="O100" s="11">
        <f t="shared" si="31"/>
        <v>5.5185144240980692E-2</v>
      </c>
      <c r="P100" s="11"/>
      <c r="Q100" s="11"/>
      <c r="R100" s="11"/>
      <c r="S100" s="11"/>
    </row>
    <row r="101" spans="2:19" ht="1" customHeight="1">
      <c r="B101" s="1">
        <f t="shared" si="32"/>
        <v>80</v>
      </c>
      <c r="C101" s="7">
        <f t="shared" si="15"/>
        <v>176390.23907813567</v>
      </c>
      <c r="D101" s="7">
        <f t="shared" si="26"/>
        <v>85269.840897982111</v>
      </c>
      <c r="E101" s="7">
        <f t="shared" si="26"/>
        <v>37911.534501567803</v>
      </c>
      <c r="F101" s="7">
        <f t="shared" si="16"/>
        <v>31635.716832449758</v>
      </c>
      <c r="G101" s="7">
        <f t="shared" si="25"/>
        <v>19553.621069114131</v>
      </c>
      <c r="H101" s="7">
        <f t="shared" si="17"/>
        <v>350760.95237924944</v>
      </c>
      <c r="I101" s="5">
        <f t="shared" si="18"/>
        <v>1.7538047618962471</v>
      </c>
      <c r="J101" s="5">
        <f t="shared" si="27"/>
        <v>5122.585876873949</v>
      </c>
      <c r="K101" s="5">
        <f t="shared" si="28"/>
        <v>187.02827301580805</v>
      </c>
      <c r="L101" s="11">
        <f t="shared" si="19"/>
        <v>0.2697896042693898</v>
      </c>
      <c r="M101" s="11">
        <f t="shared" si="30"/>
        <v>0.7302103957306102</v>
      </c>
      <c r="N101" s="11">
        <f t="shared" si="29"/>
        <v>0.14604207914612205</v>
      </c>
      <c r="O101" s="11">
        <f t="shared" si="31"/>
        <v>5.3957920853877961E-2</v>
      </c>
      <c r="P101" s="11"/>
      <c r="Q101" s="11"/>
      <c r="R101" s="11"/>
      <c r="S101" s="11"/>
    </row>
    <row r="102" spans="2:19" ht="1" customHeight="1">
      <c r="B102" s="1">
        <f t="shared" si="32"/>
        <v>81</v>
      </c>
      <c r="C102" s="7">
        <f t="shared" si="15"/>
        <v>178394.2900348831</v>
      </c>
      <c r="D102" s="7">
        <f t="shared" ref="D102:E121" si="33">D$10/(1+D$11*(2.71828182845904)^(-D$9*$B102))</f>
        <v>89058.567859317482</v>
      </c>
      <c r="E102" s="7">
        <f t="shared" si="33"/>
        <v>39333.744668371022</v>
      </c>
      <c r="F102" s="7">
        <f t="shared" si="16"/>
        <v>33002.761603735205</v>
      </c>
      <c r="G102" s="7">
        <f t="shared" si="25"/>
        <v>20352.020907747596</v>
      </c>
      <c r="H102" s="7">
        <f t="shared" si="17"/>
        <v>360141.38507405447</v>
      </c>
      <c r="I102" s="5">
        <f t="shared" si="18"/>
        <v>1.8007069253702723</v>
      </c>
      <c r="J102" s="5">
        <f t="shared" si="27"/>
        <v>5303.9076620416008</v>
      </c>
      <c r="K102" s="5">
        <f t="shared" si="28"/>
        <v>195.28050408368813</v>
      </c>
      <c r="L102" s="11">
        <f t="shared" si="19"/>
        <v>0.26363535518821601</v>
      </c>
      <c r="M102" s="11">
        <f t="shared" si="30"/>
        <v>0.73636464481178399</v>
      </c>
      <c r="N102" s="11">
        <f t="shared" si="29"/>
        <v>0.1472729289623568</v>
      </c>
      <c r="O102" s="11">
        <f t="shared" si="31"/>
        <v>5.2727071037643208E-2</v>
      </c>
      <c r="P102" s="11"/>
      <c r="Q102" s="11"/>
      <c r="R102" s="11"/>
      <c r="S102" s="11"/>
    </row>
    <row r="103" spans="2:19" ht="1" customHeight="1">
      <c r="B103" s="1">
        <f t="shared" si="32"/>
        <v>82</v>
      </c>
      <c r="C103" s="7">
        <f t="shared" si="15"/>
        <v>180247.28179077667</v>
      </c>
      <c r="D103" s="7">
        <f t="shared" si="33"/>
        <v>92907.571763433516</v>
      </c>
      <c r="E103" s="7">
        <f t="shared" si="33"/>
        <v>40774.270142487519</v>
      </c>
      <c r="F103" s="7">
        <f t="shared" si="16"/>
        <v>34410.121151347346</v>
      </c>
      <c r="G103" s="7">
        <f t="shared" si="25"/>
        <v>21176.147768849514</v>
      </c>
      <c r="H103" s="7">
        <f t="shared" si="17"/>
        <v>369515.39261689456</v>
      </c>
      <c r="I103" s="5">
        <f t="shared" si="18"/>
        <v>1.8475769630844727</v>
      </c>
      <c r="J103" s="5">
        <f t="shared" si="27"/>
        <v>5487.4154033441846</v>
      </c>
      <c r="K103" s="5">
        <f t="shared" si="28"/>
        <v>203.72444836200773</v>
      </c>
      <c r="L103" s="11">
        <f t="shared" si="19"/>
        <v>0.25748486896817635</v>
      </c>
      <c r="M103" s="11">
        <f t="shared" si="30"/>
        <v>0.74251513103182365</v>
      </c>
      <c r="N103" s="11">
        <f t="shared" si="29"/>
        <v>0.14850302620636474</v>
      </c>
      <c r="O103" s="11">
        <f t="shared" si="31"/>
        <v>5.149697379363527E-2</v>
      </c>
      <c r="P103" s="11"/>
      <c r="Q103" s="11"/>
      <c r="R103" s="11"/>
      <c r="S103" s="11"/>
    </row>
    <row r="104" spans="2:19" ht="1" customHeight="1">
      <c r="B104" s="1">
        <f t="shared" si="32"/>
        <v>83</v>
      </c>
      <c r="C104" s="7">
        <f t="shared" si="15"/>
        <v>181957.42655576894</v>
      </c>
      <c r="D104" s="7">
        <f t="shared" si="33"/>
        <v>96808.664363033313</v>
      </c>
      <c r="E104" s="7">
        <f t="shared" si="33"/>
        <v>42230.827429104007</v>
      </c>
      <c r="F104" s="7">
        <f t="shared" si="16"/>
        <v>35857.38321247053</v>
      </c>
      <c r="G104" s="7">
        <f t="shared" si="25"/>
        <v>22026.269958132176</v>
      </c>
      <c r="H104" s="7">
        <f t="shared" si="17"/>
        <v>378880.57151850895</v>
      </c>
      <c r="I104" s="5">
        <f t="shared" si="18"/>
        <v>1.8944028575925447</v>
      </c>
      <c r="J104" s="5">
        <f t="shared" si="27"/>
        <v>5672.9196328853031</v>
      </c>
      <c r="K104" s="5">
        <f t="shared" si="28"/>
        <v>212.34934950737758</v>
      </c>
      <c r="L104" s="11">
        <f t="shared" si="19"/>
        <v>0.25135780779825867</v>
      </c>
      <c r="M104" s="11">
        <f t="shared" si="30"/>
        <v>0.74864219220174133</v>
      </c>
      <c r="N104" s="11">
        <f t="shared" si="29"/>
        <v>0.14972843844034828</v>
      </c>
      <c r="O104" s="11">
        <f t="shared" si="31"/>
        <v>5.0271561559651734E-2</v>
      </c>
      <c r="P104" s="11"/>
      <c r="Q104" s="11"/>
      <c r="R104" s="11"/>
      <c r="S104" s="11"/>
    </row>
    <row r="105" spans="2:19" ht="1" customHeight="1">
      <c r="B105" s="1">
        <f t="shared" si="32"/>
        <v>84</v>
      </c>
      <c r="C105" s="7">
        <f t="shared" si="15"/>
        <v>183533.03737760577</v>
      </c>
      <c r="D105" s="7">
        <f t="shared" si="33"/>
        <v>100753.17637305782</v>
      </c>
      <c r="E105" s="7">
        <f t="shared" si="33"/>
        <v>43701.023696331205</v>
      </c>
      <c r="F105" s="7">
        <f t="shared" si="16"/>
        <v>37343.98781134771</v>
      </c>
      <c r="G105" s="7">
        <f t="shared" si="25"/>
        <v>22902.611216299149</v>
      </c>
      <c r="H105" s="7">
        <f t="shared" si="17"/>
        <v>388233.83647464158</v>
      </c>
      <c r="I105" s="5">
        <f t="shared" si="18"/>
        <v>1.9411691823732078</v>
      </c>
      <c r="J105" s="5">
        <f t="shared" si="27"/>
        <v>5860.2218922167804</v>
      </c>
      <c r="K105" s="5">
        <f t="shared" si="28"/>
        <v>221.14378886872197</v>
      </c>
      <c r="L105" s="11">
        <f t="shared" si="19"/>
        <v>0.24527161962098132</v>
      </c>
      <c r="M105" s="11">
        <f t="shared" si="30"/>
        <v>0.75472838037901868</v>
      </c>
      <c r="N105" s="11">
        <f t="shared" si="29"/>
        <v>0.15094567607580375</v>
      </c>
      <c r="O105" s="11">
        <f t="shared" si="31"/>
        <v>4.9054323924196265E-2</v>
      </c>
      <c r="P105" s="11"/>
      <c r="Q105" s="11"/>
      <c r="R105" s="11"/>
      <c r="S105" s="11"/>
    </row>
    <row r="106" spans="2:19" ht="1" customHeight="1">
      <c r="B106" s="1">
        <f t="shared" si="32"/>
        <v>85</v>
      </c>
      <c r="C106" s="7">
        <f t="shared" si="15"/>
        <v>184982.41033843902</v>
      </c>
      <c r="D106" s="7">
        <f t="shared" si="33"/>
        <v>104732.02999395627</v>
      </c>
      <c r="E106" s="7">
        <f t="shared" si="33"/>
        <v>45182.371642491024</v>
      </c>
      <c r="F106" s="7">
        <f t="shared" si="16"/>
        <v>38869.221997295826</v>
      </c>
      <c r="G106" s="7">
        <f t="shared" si="25"/>
        <v>23805.347052763977</v>
      </c>
      <c r="H106" s="7">
        <f t="shared" si="17"/>
        <v>397571.38102494605</v>
      </c>
      <c r="I106" s="5">
        <f t="shared" si="18"/>
        <v>1.9878569051247303</v>
      </c>
      <c r="J106" s="5">
        <f t="shared" si="27"/>
        <v>6049.1153881561904</v>
      </c>
      <c r="K106" s="5">
        <f t="shared" si="28"/>
        <v>230.09576849378422</v>
      </c>
      <c r="L106" s="11">
        <f t="shared" si="19"/>
        <v>0.2392415957404348</v>
      </c>
      <c r="M106" s="11">
        <f t="shared" si="30"/>
        <v>0.7607584042595652</v>
      </c>
      <c r="N106" s="11">
        <f t="shared" si="29"/>
        <v>0.15215168085191305</v>
      </c>
      <c r="O106" s="11">
        <f t="shared" si="31"/>
        <v>4.784831914808696E-2</v>
      </c>
      <c r="P106" s="11"/>
      <c r="Q106" s="11"/>
      <c r="R106" s="11"/>
      <c r="S106" s="11"/>
    </row>
    <row r="107" spans="2:19" ht="1" customHeight="1">
      <c r="B107" s="1">
        <f t="shared" si="32"/>
        <v>86</v>
      </c>
      <c r="C107" s="7">
        <f t="shared" si="15"/>
        <v>186313.72681776693</v>
      </c>
      <c r="D107" s="7">
        <f t="shared" si="33"/>
        <v>108735.81946741749</v>
      </c>
      <c r="E107" s="7">
        <f t="shared" si="33"/>
        <v>46672.305732519657</v>
      </c>
      <c r="F107" s="7">
        <f t="shared" si="16"/>
        <v>40432.215531194808</v>
      </c>
      <c r="G107" s="7">
        <f t="shared" si="25"/>
        <v>24734.601093045861</v>
      </c>
      <c r="H107" s="7">
        <f t="shared" si="17"/>
        <v>406888.66864194477</v>
      </c>
      <c r="I107" s="5">
        <f t="shared" si="18"/>
        <v>2.0344433432097238</v>
      </c>
      <c r="J107" s="5">
        <f t="shared" si="27"/>
        <v>6239.3857739483474</v>
      </c>
      <c r="K107" s="5">
        <f t="shared" si="28"/>
        <v>239.19279299472646</v>
      </c>
      <c r="L107" s="11">
        <f t="shared" si="19"/>
        <v>0.23328096174645474</v>
      </c>
      <c r="M107" s="11">
        <f t="shared" si="30"/>
        <v>0.76671903825354526</v>
      </c>
      <c r="N107" s="11">
        <f t="shared" si="29"/>
        <v>0.15334380765070907</v>
      </c>
      <c r="O107" s="11">
        <f t="shared" si="31"/>
        <v>4.6656192349290949E-2</v>
      </c>
      <c r="P107" s="11"/>
      <c r="Q107" s="11"/>
      <c r="R107" s="11"/>
      <c r="S107" s="11"/>
    </row>
    <row r="108" spans="2:19" ht="1" customHeight="1">
      <c r="B108" s="1">
        <f t="shared" si="32"/>
        <v>87</v>
      </c>
      <c r="C108" s="7">
        <f t="shared" si="15"/>
        <v>187534.97434956356</v>
      </c>
      <c r="D108" s="7">
        <f t="shared" si="33"/>
        <v>112754.89821411388</v>
      </c>
      <c r="E108" s="7">
        <f t="shared" si="33"/>
        <v>48168.199588249096</v>
      </c>
      <c r="F108" s="7">
        <f t="shared" si="16"/>
        <v>42031.937644054124</v>
      </c>
      <c r="G108" s="7">
        <f t="shared" si="25"/>
        <v>25690.441471609942</v>
      </c>
      <c r="H108" s="7">
        <f t="shared" si="17"/>
        <v>416180.45126759057</v>
      </c>
      <c r="I108" s="5">
        <f t="shared" si="18"/>
        <v>2.0809022563379527</v>
      </c>
      <c r="J108" s="5">
        <f t="shared" si="27"/>
        <v>6430.8120457324976</v>
      </c>
      <c r="K108" s="5">
        <f t="shared" si="28"/>
        <v>248.42194919042487</v>
      </c>
      <c r="L108" s="11">
        <f t="shared" si="19"/>
        <v>0.22740099563233773</v>
      </c>
      <c r="M108" s="11">
        <f t="shared" si="30"/>
        <v>0.77259900436766227</v>
      </c>
      <c r="N108" s="11">
        <f t="shared" si="29"/>
        <v>0.15451980087353245</v>
      </c>
      <c r="O108" s="11">
        <f t="shared" si="31"/>
        <v>4.5480199126467551E-2</v>
      </c>
      <c r="P108" s="11"/>
      <c r="Q108" s="11"/>
      <c r="R108" s="11"/>
      <c r="S108" s="11"/>
    </row>
    <row r="109" spans="2:19" ht="1" customHeight="1">
      <c r="B109" s="1">
        <f t="shared" si="32"/>
        <v>88</v>
      </c>
      <c r="C109" s="7">
        <f t="shared" si="15"/>
        <v>188653.88433434535</v>
      </c>
      <c r="D109" s="7">
        <f t="shared" si="33"/>
        <v>116779.47087908017</v>
      </c>
      <c r="E109" s="7">
        <f t="shared" si="33"/>
        <v>49667.384288463625</v>
      </c>
      <c r="F109" s="7">
        <f t="shared" si="16"/>
        <v>43667.194984446294</v>
      </c>
      <c r="G109" s="7">
        <f t="shared" si="25"/>
        <v>26672.877304491176</v>
      </c>
      <c r="H109" s="7">
        <f t="shared" si="17"/>
        <v>425440.81179082661</v>
      </c>
      <c r="I109" s="5">
        <f t="shared" si="18"/>
        <v>2.127204058954133</v>
      </c>
      <c r="J109" s="5">
        <f t="shared" si="27"/>
        <v>6623.1675413466719</v>
      </c>
      <c r="K109" s="5">
        <f t="shared" si="28"/>
        <v>257.76998271568959</v>
      </c>
      <c r="L109" s="11">
        <f t="shared" si="19"/>
        <v>0.22161116684275262</v>
      </c>
      <c r="M109" s="11">
        <f t="shared" si="30"/>
        <v>0.77838883315724738</v>
      </c>
      <c r="N109" s="11">
        <f t="shared" si="29"/>
        <v>0.1556777666314495</v>
      </c>
      <c r="O109" s="11">
        <f t="shared" si="31"/>
        <v>4.4322233368550526E-2</v>
      </c>
      <c r="P109" s="11"/>
      <c r="Q109" s="11"/>
      <c r="R109" s="11"/>
      <c r="S109" s="11"/>
    </row>
    <row r="110" spans="2:19" ht="1" customHeight="1">
      <c r="B110" s="1">
        <f t="shared" si="32"/>
        <v>89</v>
      </c>
      <c r="C110" s="7">
        <f t="shared" ref="C110:C173" si="34">$C$10/(1+$C$11*(2.71828182845904)^(-$C$9*B110))</f>
        <v>189677.88473264995</v>
      </c>
      <c r="D110" s="7">
        <f t="shared" si="33"/>
        <v>120799.68844008118</v>
      </c>
      <c r="E110" s="7">
        <f t="shared" si="33"/>
        <v>51167.167311461992</v>
      </c>
      <c r="F110" s="7">
        <f t="shared" ref="F110:F173" si="35">$F$10/(1+$F$11*(2.71828182845904)^(-$F$9*B110))</f>
        <v>45336.630861701262</v>
      </c>
      <c r="G110" s="7">
        <f t="shared" si="25"/>
        <v>27681.855278387418</v>
      </c>
      <c r="H110" s="7">
        <f t="shared" ref="H110:H173" si="36">SUM(C110:G110)</f>
        <v>434663.22662428184</v>
      </c>
      <c r="I110" s="5">
        <f t="shared" ref="I110:I173" si="37">H110/$I$14</f>
        <v>2.1733161331214093</v>
      </c>
      <c r="J110" s="5">
        <f t="shared" si="27"/>
        <v>6816.2210260923584</v>
      </c>
      <c r="K110" s="5">
        <f t="shared" si="28"/>
        <v>267.22337105310174</v>
      </c>
      <c r="L110" s="11">
        <f t="shared" ref="L110:L173" si="38">1-(C110*F110*G110*E110*D110)^(1/5)/AVERAGE(C110:G110)</f>
        <v>0.21591929008705568</v>
      </c>
      <c r="M110" s="11">
        <f t="shared" si="30"/>
        <v>0.78408070991294432</v>
      </c>
      <c r="N110" s="11">
        <f t="shared" si="29"/>
        <v>0.15681614198258886</v>
      </c>
      <c r="O110" s="11">
        <f t="shared" si="31"/>
        <v>4.3183858017411141E-2</v>
      </c>
      <c r="P110" s="11"/>
      <c r="Q110" s="11"/>
      <c r="R110" s="11"/>
      <c r="S110" s="11"/>
    </row>
    <row r="111" spans="2:19" ht="1" customHeight="1">
      <c r="B111" s="1">
        <f t="shared" si="32"/>
        <v>90</v>
      </c>
      <c r="C111" s="7">
        <f t="shared" si="34"/>
        <v>190614.06583612043</v>
      </c>
      <c r="D111" s="7">
        <f t="shared" si="33"/>
        <v>124805.74442667133</v>
      </c>
      <c r="E111" s="7">
        <f t="shared" si="33"/>
        <v>52664.851836288617</v>
      </c>
      <c r="F111" s="7">
        <f t="shared" si="35"/>
        <v>47038.725878727666</v>
      </c>
      <c r="G111" s="7">
        <f t="shared" ref="G111:G142" si="39">$G$10/(1+$G$11*(2.71828182845904)^(-$G$9*B111))</f>
        <v>28717.256394959706</v>
      </c>
      <c r="H111" s="7">
        <f t="shared" si="36"/>
        <v>443840.64437276777</v>
      </c>
      <c r="I111" s="5">
        <f t="shared" si="37"/>
        <v>2.2192032218638387</v>
      </c>
      <c r="J111" s="5">
        <f t="shared" si="27"/>
        <v>7009.7378482412087</v>
      </c>
      <c r="K111" s="5">
        <f t="shared" si="28"/>
        <v>276.76839268801371</v>
      </c>
      <c r="L111" s="11">
        <f t="shared" si="38"/>
        <v>0.21033168806032654</v>
      </c>
      <c r="M111" s="11">
        <f t="shared" si="30"/>
        <v>0.78966831193967346</v>
      </c>
      <c r="N111" s="11">
        <f t="shared" si="29"/>
        <v>0.15793366238793471</v>
      </c>
      <c r="O111" s="11">
        <f t="shared" si="31"/>
        <v>4.206633761206531E-2</v>
      </c>
      <c r="P111" s="11"/>
      <c r="Q111" s="11"/>
      <c r="R111" s="11"/>
      <c r="S111" s="11"/>
    </row>
    <row r="112" spans="2:19" ht="1" customHeight="1">
      <c r="B112" s="1">
        <f t="shared" si="32"/>
        <v>91</v>
      </c>
      <c r="C112" s="7">
        <f t="shared" si="34"/>
        <v>191469.15725971534</v>
      </c>
      <c r="D112" s="7">
        <f t="shared" si="33"/>
        <v>128787.97025835568</v>
      </c>
      <c r="E112" s="7">
        <f t="shared" si="33"/>
        <v>54157.756109474729</v>
      </c>
      <c r="F112" s="7">
        <f t="shared" si="35"/>
        <v>48771.80003220759</v>
      </c>
      <c r="G112" s="7">
        <f t="shared" si="39"/>
        <v>29778.892910762243</v>
      </c>
      <c r="H112" s="7">
        <f t="shared" si="36"/>
        <v>452965.57657051558</v>
      </c>
      <c r="I112" s="5">
        <f t="shared" si="37"/>
        <v>2.2648278828525781</v>
      </c>
      <c r="J112" s="5">
        <f t="shared" si="27"/>
        <v>7203.4811458146505</v>
      </c>
      <c r="K112" s="5">
        <f t="shared" si="28"/>
        <v>286.39119230084106</v>
      </c>
      <c r="L112" s="11">
        <f t="shared" si="38"/>
        <v>0.20485335769292778</v>
      </c>
      <c r="M112" s="11">
        <f t="shared" si="30"/>
        <v>0.79514664230707222</v>
      </c>
      <c r="N112" s="11">
        <f t="shared" si="29"/>
        <v>0.15902932846141446</v>
      </c>
      <c r="O112" s="11">
        <f t="shared" si="31"/>
        <v>4.0970671538585558E-2</v>
      </c>
      <c r="P112" s="11"/>
      <c r="Q112" s="11"/>
      <c r="R112" s="11"/>
      <c r="S112" s="11"/>
    </row>
    <row r="113" spans="2:19" ht="1" customHeight="1">
      <c r="B113" s="1">
        <f t="shared" si="32"/>
        <v>92</v>
      </c>
      <c r="C113" s="7">
        <f t="shared" si="34"/>
        <v>192249.51440053759</v>
      </c>
      <c r="D113" s="7">
        <f t="shared" si="33"/>
        <v>132736.92774143675</v>
      </c>
      <c r="E113" s="7">
        <f t="shared" si="33"/>
        <v>55643.232582421064</v>
      </c>
      <c r="F113" s="7">
        <f t="shared" si="35"/>
        <v>50534.016338848269</v>
      </c>
      <c r="G113" s="7">
        <f t="shared" si="39"/>
        <v>30866.505514468252</v>
      </c>
      <c r="H113" s="7">
        <f t="shared" si="36"/>
        <v>462030.1965777119</v>
      </c>
      <c r="I113" s="5">
        <f t="shared" si="37"/>
        <v>2.3101509828885596</v>
      </c>
      <c r="J113" s="5">
        <f t="shared" si="27"/>
        <v>7397.2130855076066</v>
      </c>
      <c r="K113" s="5">
        <f t="shared" si="28"/>
        <v>296.07784208537902</v>
      </c>
      <c r="L113" s="11">
        <f t="shared" si="38"/>
        <v>0.1994881351587785</v>
      </c>
      <c r="M113" s="11">
        <f t="shared" si="30"/>
        <v>0.8005118648412215</v>
      </c>
      <c r="N113" s="11">
        <f t="shared" si="29"/>
        <v>0.16010237296824431</v>
      </c>
      <c r="O113" s="11">
        <f t="shared" si="31"/>
        <v>3.98976270317557E-2</v>
      </c>
      <c r="P113" s="11"/>
      <c r="Q113" s="11"/>
      <c r="R113" s="11"/>
      <c r="S113" s="11"/>
    </row>
    <row r="114" spans="2:19" ht="1" customHeight="1">
      <c r="B114" s="1">
        <f t="shared" si="32"/>
        <v>93</v>
      </c>
      <c r="C114" s="7">
        <f t="shared" si="34"/>
        <v>192961.11274623868</v>
      </c>
      <c r="D114" s="7">
        <f t="shared" si="33"/>
        <v>136643.49686410069</v>
      </c>
      <c r="E114" s="7">
        <f t="shared" si="33"/>
        <v>57118.68653052867</v>
      </c>
      <c r="F114" s="7">
        <f t="shared" si="35"/>
        <v>52323.386024630316</v>
      </c>
      <c r="G114" s="7">
        <f t="shared" si="39"/>
        <v>31979.760783788388</v>
      </c>
      <c r="H114" s="7">
        <f t="shared" si="36"/>
        <v>471026.44294928678</v>
      </c>
      <c r="I114" s="5">
        <f t="shared" si="37"/>
        <v>2.3551322147464337</v>
      </c>
      <c r="J114" s="5">
        <f t="shared" si="27"/>
        <v>7590.6961145408441</v>
      </c>
      <c r="K114" s="5">
        <f t="shared" si="28"/>
        <v>305.81439941318223</v>
      </c>
      <c r="L114" s="11">
        <f t="shared" si="38"/>
        <v>0.19423885557120424</v>
      </c>
      <c r="M114" s="11">
        <f t="shared" si="30"/>
        <v>0.80576114442879576</v>
      </c>
      <c r="N114" s="11">
        <f t="shared" si="29"/>
        <v>0.16115222888575917</v>
      </c>
      <c r="O114" s="11">
        <f t="shared" si="31"/>
        <v>3.8847771114240849E-2</v>
      </c>
      <c r="P114" s="11"/>
      <c r="Q114" s="11"/>
      <c r="R114" s="11"/>
      <c r="S114" s="11"/>
    </row>
    <row r="115" spans="2:19" ht="1" customHeight="1">
      <c r="B115" s="1">
        <f t="shared" si="32"/>
        <v>94</v>
      </c>
      <c r="C115" s="7">
        <f t="shared" si="34"/>
        <v>193609.54857355304</v>
      </c>
      <c r="D115" s="7">
        <f t="shared" si="33"/>
        <v>140498.95719271887</v>
      </c>
      <c r="E115" s="7">
        <f t="shared" si="33"/>
        <v>58581.593878601867</v>
      </c>
      <c r="F115" s="7">
        <f t="shared" si="35"/>
        <v>54137.775289933612</v>
      </c>
      <c r="G115" s="7">
        <f t="shared" si="39"/>
        <v>33118.248964626306</v>
      </c>
      <c r="H115" s="7">
        <f t="shared" si="36"/>
        <v>479946.12389943365</v>
      </c>
      <c r="I115" s="5">
        <f t="shared" si="37"/>
        <v>2.3997306194971681</v>
      </c>
      <c r="J115" s="5">
        <f t="shared" si="27"/>
        <v>7783.694206673551</v>
      </c>
      <c r="K115" s="5">
        <f t="shared" si="28"/>
        <v>315.58696115076015</v>
      </c>
      <c r="L115" s="11">
        <f t="shared" si="38"/>
        <v>0.18910750404304544</v>
      </c>
      <c r="M115" s="11">
        <f t="shared" si="30"/>
        <v>0.81089249595695456</v>
      </c>
      <c r="N115" s="11">
        <f t="shared" si="29"/>
        <v>0.16217849919139093</v>
      </c>
      <c r="O115" s="11">
        <f t="shared" si="31"/>
        <v>3.782150080860909E-2</v>
      </c>
      <c r="P115" s="11"/>
      <c r="Q115" s="11"/>
      <c r="R115" s="11"/>
      <c r="S115" s="11"/>
    </row>
    <row r="116" spans="2:19" ht="1" customHeight="1">
      <c r="B116" s="1">
        <f t="shared" si="32"/>
        <v>95</v>
      </c>
      <c r="C116" s="7">
        <f t="shared" si="34"/>
        <v>194200.04474338688</v>
      </c>
      <c r="D116" s="7">
        <f t="shared" si="33"/>
        <v>144295.06139060843</v>
      </c>
      <c r="E116" s="7">
        <f t="shared" si="33"/>
        <v>60029.517977384618</v>
      </c>
      <c r="F116" s="7">
        <f t="shared" si="35"/>
        <v>55974.913637534351</v>
      </c>
      <c r="G116" s="7">
        <f t="shared" si="39"/>
        <v>34281.482114518818</v>
      </c>
      <c r="H116" s="7">
        <f t="shared" si="36"/>
        <v>488781.01986343315</v>
      </c>
      <c r="I116" s="5">
        <f t="shared" si="37"/>
        <v>2.4439050993171656</v>
      </c>
      <c r="J116" s="5">
        <f t="shared" si="27"/>
        <v>7975.9740845340712</v>
      </c>
      <c r="K116" s="5">
        <f t="shared" si="28"/>
        <v>325.38171498012372</v>
      </c>
      <c r="L116" s="11">
        <f t="shared" si="38"/>
        <v>0.18409535554770706</v>
      </c>
      <c r="M116" s="11">
        <f t="shared" si="30"/>
        <v>0.81590464445229294</v>
      </c>
      <c r="N116" s="11">
        <f t="shared" si="29"/>
        <v>0.1631809288904586</v>
      </c>
      <c r="O116" s="11">
        <f t="shared" si="31"/>
        <v>3.6819071109541412E-2</v>
      </c>
      <c r="P116" s="11"/>
      <c r="Q116" s="11"/>
      <c r="R116" s="11"/>
      <c r="S116" s="11"/>
    </row>
    <row r="117" spans="2:19" ht="1" customHeight="1">
      <c r="B117" s="1">
        <f t="shared" si="32"/>
        <v>96</v>
      </c>
      <c r="C117" s="7">
        <f t="shared" si="34"/>
        <v>194737.46046427151</v>
      </c>
      <c r="D117" s="7">
        <f t="shared" si="33"/>
        <v>148024.0996423818</v>
      </c>
      <c r="E117" s="7">
        <f t="shared" si="33"/>
        <v>61460.125102552309</v>
      </c>
      <c r="F117" s="7">
        <f t="shared" si="35"/>
        <v>57832.403723324438</v>
      </c>
      <c r="G117" s="7">
        <f t="shared" si="39"/>
        <v>35468.892651209622</v>
      </c>
      <c r="H117" s="7">
        <f t="shared" si="36"/>
        <v>497522.98158373963</v>
      </c>
      <c r="I117" s="5">
        <f t="shared" si="37"/>
        <v>2.4876149079186982</v>
      </c>
      <c r="J117" s="5">
        <f t="shared" ref="J117:J148" si="40">$I$3*H117*(1-L117)</f>
        <v>8167.3064017644228</v>
      </c>
      <c r="K117" s="5">
        <f t="shared" ref="K117:K148" si="41">$I$9*J117*(1-L117)</f>
        <v>335.18498807815786</v>
      </c>
      <c r="L117" s="11">
        <f t="shared" si="38"/>
        <v>0.17920310175764631</v>
      </c>
      <c r="M117" s="11">
        <f t="shared" si="30"/>
        <v>0.82079689824235369</v>
      </c>
      <c r="N117" s="11">
        <f t="shared" ref="N117:N148" si="42">(1/$N$17)*M117</f>
        <v>0.16415937964847074</v>
      </c>
      <c r="O117" s="11">
        <f t="shared" si="31"/>
        <v>3.5840620351529261E-2</v>
      </c>
      <c r="P117" s="11"/>
      <c r="Q117" s="11"/>
      <c r="R117" s="11"/>
      <c r="S117" s="11"/>
    </row>
    <row r="118" spans="2:19" ht="1" customHeight="1">
      <c r="B118" s="1">
        <f t="shared" si="32"/>
        <v>97</v>
      </c>
      <c r="C118" s="7">
        <f t="shared" si="34"/>
        <v>195226.30405472021</v>
      </c>
      <c r="D118" s="7">
        <f t="shared" si="33"/>
        <v>151678.95405946995</v>
      </c>
      <c r="E118" s="7">
        <f t="shared" si="33"/>
        <v>62871.198479062579</v>
      </c>
      <c r="F118" s="7">
        <f t="shared" si="35"/>
        <v>59707.732661873815</v>
      </c>
      <c r="G118" s="7">
        <f t="shared" si="39"/>
        <v>36679.832345263821</v>
      </c>
      <c r="H118" s="7">
        <f t="shared" si="36"/>
        <v>506164.02160039038</v>
      </c>
      <c r="I118" s="5">
        <f t="shared" si="37"/>
        <v>2.5308201080019517</v>
      </c>
      <c r="J118" s="5">
        <f t="shared" si="40"/>
        <v>8357.4668701435658</v>
      </c>
      <c r="K118" s="5">
        <f t="shared" si="41"/>
        <v>344.98329348214099</v>
      </c>
      <c r="L118" s="11">
        <f t="shared" si="38"/>
        <v>0.17443096373000688</v>
      </c>
      <c r="M118" s="11">
        <f t="shared" si="30"/>
        <v>0.82556903626999312</v>
      </c>
      <c r="N118" s="11">
        <f t="shared" si="42"/>
        <v>0.16511380725399863</v>
      </c>
      <c r="O118" s="11">
        <f t="shared" si="31"/>
        <v>3.4886192746001375E-2</v>
      </c>
      <c r="P118" s="11"/>
      <c r="Q118" s="11"/>
      <c r="R118" s="11"/>
      <c r="S118" s="11"/>
    </row>
    <row r="119" spans="2:19" ht="1" customHeight="1">
      <c r="B119" s="1">
        <f t="shared" si="32"/>
        <v>98</v>
      </c>
      <c r="C119" s="7">
        <f t="shared" si="34"/>
        <v>195670.74788304997</v>
      </c>
      <c r="D119" s="7">
        <f t="shared" si="33"/>
        <v>155253.14245146833</v>
      </c>
      <c r="E119" s="7">
        <f t="shared" si="33"/>
        <v>64260.650669290517</v>
      </c>
      <c r="F119" s="7">
        <f t="shared" si="35"/>
        <v>61598.284691363173</v>
      </c>
      <c r="G119" s="7">
        <f t="shared" si="39"/>
        <v>37913.571792912058</v>
      </c>
      <c r="H119" s="7">
        <f t="shared" si="36"/>
        <v>514696.39748808404</v>
      </c>
      <c r="I119" s="5">
        <f t="shared" si="37"/>
        <v>2.5734819874404202</v>
      </c>
      <c r="J119" s="5">
        <f t="shared" si="40"/>
        <v>8546.2373187745343</v>
      </c>
      <c r="K119" s="5">
        <f t="shared" si="41"/>
        <v>354.76337441484367</v>
      </c>
      <c r="L119" s="11">
        <f t="shared" si="38"/>
        <v>0.1697787899348574</v>
      </c>
      <c r="M119" s="11">
        <f t="shared" si="30"/>
        <v>0.8302212100651426</v>
      </c>
      <c r="N119" s="11">
        <f t="shared" si="42"/>
        <v>0.16604424201302853</v>
      </c>
      <c r="O119" s="11">
        <f t="shared" si="31"/>
        <v>3.395575798697148E-2</v>
      </c>
      <c r="P119" s="11"/>
      <c r="Q119" s="11"/>
      <c r="R119" s="11"/>
      <c r="S119" s="11"/>
    </row>
    <row r="120" spans="2:19" ht="1" customHeight="1">
      <c r="B120" s="1">
        <f t="shared" si="32"/>
        <v>99</v>
      </c>
      <c r="C120" s="7">
        <f t="shared" si="34"/>
        <v>196074.64479815203</v>
      </c>
      <c r="D120" s="7">
        <f t="shared" si="33"/>
        <v>158740.85115965735</v>
      </c>
      <c r="E120" s="7">
        <f t="shared" si="33"/>
        <v>65626.534201562477</v>
      </c>
      <c r="F120" s="7">
        <f t="shared" si="35"/>
        <v>63501.355075721767</v>
      </c>
      <c r="G120" s="7">
        <f t="shared" si="39"/>
        <v>39169.300401805303</v>
      </c>
      <c r="H120" s="7">
        <f t="shared" si="36"/>
        <v>523112.68563689891</v>
      </c>
      <c r="I120" s="5">
        <f t="shared" si="37"/>
        <v>2.6155634281844944</v>
      </c>
      <c r="J120" s="5">
        <f t="shared" si="40"/>
        <v>8733.4066745041891</v>
      </c>
      <c r="K120" s="5">
        <f t="shared" si="41"/>
        <v>364.51224677055643</v>
      </c>
      <c r="L120" s="11">
        <f t="shared" si="38"/>
        <v>0.16524613966576707</v>
      </c>
      <c r="M120" s="11">
        <f t="shared" si="30"/>
        <v>0.83475386033423293</v>
      </c>
      <c r="N120" s="11">
        <f t="shared" si="42"/>
        <v>0.16695077206684661</v>
      </c>
      <c r="O120" s="11">
        <f t="shared" si="31"/>
        <v>3.3049227933153416E-2</v>
      </c>
      <c r="P120" s="11"/>
      <c r="Q120" s="11"/>
      <c r="R120" s="11"/>
      <c r="S120" s="11"/>
    </row>
    <row r="121" spans="2:19" ht="1" customHeight="1">
      <c r="B121" s="1">
        <f t="shared" si="32"/>
        <v>100</v>
      </c>
      <c r="C121" s="7">
        <f t="shared" si="34"/>
        <v>196441.54548537932</v>
      </c>
      <c r="D121" s="7">
        <f t="shared" si="33"/>
        <v>162136.95695028093</v>
      </c>
      <c r="E121" s="7">
        <f t="shared" si="33"/>
        <v>66967.050355238156</v>
      </c>
      <c r="F121" s="7">
        <f t="shared" si="35"/>
        <v>65414.165096793782</v>
      </c>
      <c r="G121" s="7">
        <f t="shared" si="39"/>
        <v>40446.126918067064</v>
      </c>
      <c r="H121" s="7">
        <f t="shared" si="36"/>
        <v>531405.84480575926</v>
      </c>
      <c r="I121" s="5">
        <f t="shared" si="37"/>
        <v>2.6570292240287965</v>
      </c>
      <c r="J121" s="5">
        <f t="shared" si="40"/>
        <v>8918.7718549104829</v>
      </c>
      <c r="K121" s="5">
        <f t="shared" si="41"/>
        <v>374.21723988103042</v>
      </c>
      <c r="L121" s="11">
        <f t="shared" si="38"/>
        <v>0.16083235232663895</v>
      </c>
      <c r="M121" s="11">
        <f t="shared" si="30"/>
        <v>0.83916764767336105</v>
      </c>
      <c r="N121" s="11">
        <f t="shared" si="42"/>
        <v>0.16783352953467223</v>
      </c>
      <c r="O121" s="11">
        <f t="shared" si="31"/>
        <v>3.2166470465327793E-2</v>
      </c>
      <c r="P121" s="11"/>
      <c r="Q121" s="11"/>
      <c r="R121" s="11"/>
      <c r="S121" s="11"/>
    </row>
    <row r="122" spans="2:19" ht="1" customHeight="1">
      <c r="B122" s="1">
        <f t="shared" si="32"/>
        <v>101</v>
      </c>
      <c r="C122" s="7">
        <f t="shared" si="34"/>
        <v>196774.7162879472</v>
      </c>
      <c r="D122" s="7">
        <f t="shared" ref="D122:E141" si="43">D$10/(1+D$11*(2.71828182845904)^(-D$9*$B122))</f>
        <v>165437.03824438344</v>
      </c>
      <c r="E122" s="7">
        <f t="shared" si="43"/>
        <v>68280.556058072922</v>
      </c>
      <c r="F122" s="7">
        <f t="shared" si="35"/>
        <v>67333.877966776519</v>
      </c>
      <c r="G122" s="7">
        <f t="shared" si="39"/>
        <v>41743.080517970069</v>
      </c>
      <c r="H122" s="7">
        <f t="shared" si="36"/>
        <v>539569.26907515014</v>
      </c>
      <c r="I122" s="5">
        <f t="shared" si="37"/>
        <v>2.6978463453757509</v>
      </c>
      <c r="J122" s="5">
        <f t="shared" si="40"/>
        <v>9102.13856736452</v>
      </c>
      <c r="K122" s="5">
        <f t="shared" si="41"/>
        <v>383.86603559498496</v>
      </c>
      <c r="L122" s="11">
        <f t="shared" si="38"/>
        <v>0.15653660344981657</v>
      </c>
      <c r="M122" s="11">
        <f t="shared" si="30"/>
        <v>0.84346339655018343</v>
      </c>
      <c r="N122" s="11">
        <f t="shared" si="42"/>
        <v>0.1686926793100367</v>
      </c>
      <c r="O122" s="11">
        <f t="shared" si="31"/>
        <v>3.1307320689963315E-2</v>
      </c>
      <c r="P122" s="11"/>
      <c r="Q122" s="11"/>
      <c r="R122" s="11"/>
      <c r="S122" s="11"/>
    </row>
    <row r="123" spans="2:19" ht="1" customHeight="1">
      <c r="B123" s="1">
        <f t="shared" si="32"/>
        <v>102</v>
      </c>
      <c r="C123" s="7">
        <f t="shared" si="34"/>
        <v>197077.1571264352</v>
      </c>
      <c r="D123" s="7">
        <f t="shared" si="43"/>
        <v>168637.37620876421</v>
      </c>
      <c r="E123" s="7">
        <f t="shared" si="43"/>
        <v>69565.568890010443</v>
      </c>
      <c r="F123" s="7">
        <f t="shared" si="35"/>
        <v>69257.615471731697</v>
      </c>
      <c r="G123" s="7">
        <f t="shared" si="39"/>
        <v>43059.112481785654</v>
      </c>
      <c r="H123" s="7">
        <f t="shared" si="36"/>
        <v>547596.83017872716</v>
      </c>
      <c r="I123" s="5">
        <f t="shared" si="37"/>
        <v>2.7379841508936358</v>
      </c>
      <c r="J123" s="5">
        <f t="shared" si="40"/>
        <v>9283.3220097860813</v>
      </c>
      <c r="K123" s="5">
        <f t="shared" si="41"/>
        <v>393.44670562305316</v>
      </c>
      <c r="L123" s="11">
        <f t="shared" si="38"/>
        <v>0.15235794856992257</v>
      </c>
      <c r="M123" s="11">
        <f t="shared" si="30"/>
        <v>0.84764205143007743</v>
      </c>
      <c r="N123" s="11">
        <f t="shared" si="42"/>
        <v>0.16952841028601551</v>
      </c>
      <c r="O123" s="11">
        <f t="shared" si="31"/>
        <v>3.0471589713984518E-2</v>
      </c>
      <c r="P123" s="11"/>
      <c r="Q123" s="11"/>
      <c r="R123" s="11"/>
      <c r="S123" s="11"/>
    </row>
    <row r="124" spans="2:19" ht="1" customHeight="1">
      <c r="B124" s="1">
        <f t="shared" si="32"/>
        <v>103</v>
      </c>
      <c r="C124" s="7">
        <f t="shared" si="34"/>
        <v>197351.61922797438</v>
      </c>
      <c r="D124" s="7">
        <f t="shared" si="43"/>
        <v>171734.94644193715</v>
      </c>
      <c r="E124" s="7">
        <f t="shared" si="43"/>
        <v>70820.770223708983</v>
      </c>
      <c r="F124" s="7">
        <f t="shared" si="35"/>
        <v>71182.475141285569</v>
      </c>
      <c r="G124" s="7">
        <f t="shared" si="39"/>
        <v>44393.098460919748</v>
      </c>
      <c r="H124" s="7">
        <f t="shared" si="36"/>
        <v>555482.90949582588</v>
      </c>
      <c r="I124" s="5">
        <f t="shared" si="37"/>
        <v>2.7774145474791294</v>
      </c>
      <c r="J124" s="5">
        <f t="shared" si="40"/>
        <v>9462.1474707039033</v>
      </c>
      <c r="K124" s="5">
        <f t="shared" si="41"/>
        <v>402.94774702704444</v>
      </c>
      <c r="L124" s="11">
        <f t="shared" si="38"/>
        <v>0.1482953562610908</v>
      </c>
      <c r="M124" s="11">
        <f t="shared" si="30"/>
        <v>0.8517046437389092</v>
      </c>
      <c r="N124" s="11">
        <f t="shared" si="42"/>
        <v>0.17034092874778184</v>
      </c>
      <c r="O124" s="11">
        <f t="shared" si="31"/>
        <v>2.9659071252218162E-2</v>
      </c>
      <c r="P124" s="11"/>
      <c r="Q124" s="11"/>
      <c r="R124" s="11"/>
      <c r="S124" s="11"/>
    </row>
    <row r="125" spans="2:19" ht="1" customHeight="1">
      <c r="B125" s="1">
        <f t="shared" si="32"/>
        <v>104</v>
      </c>
      <c r="C125" s="7">
        <f t="shared" si="34"/>
        <v>197600.62244359899</v>
      </c>
      <c r="D125" s="7">
        <f t="shared" si="43"/>
        <v>174727.40215547968</v>
      </c>
      <c r="E125" s="7">
        <f t="shared" si="43"/>
        <v>72045.006565077958</v>
      </c>
      <c r="F125" s="7">
        <f t="shared" si="35"/>
        <v>73105.547728216698</v>
      </c>
      <c r="G125" s="7">
        <f t="shared" si="39"/>
        <v>45743.841342447136</v>
      </c>
      <c r="H125" s="7">
        <f t="shared" si="36"/>
        <v>563222.42023482046</v>
      </c>
      <c r="I125" s="5">
        <f t="shared" si="37"/>
        <v>2.8161121011741024</v>
      </c>
      <c r="J125" s="5">
        <f t="shared" si="40"/>
        <v>9638.4508280645314</v>
      </c>
      <c r="K125" s="5">
        <f t="shared" si="41"/>
        <v>412.35811567251619</v>
      </c>
      <c r="L125" s="11">
        <f t="shared" si="38"/>
        <v>0.14434773174991533</v>
      </c>
      <c r="M125" s="11">
        <f t="shared" si="30"/>
        <v>0.85565226825008467</v>
      </c>
      <c r="N125" s="11">
        <f t="shared" si="42"/>
        <v>0.17113045365001694</v>
      </c>
      <c r="O125" s="11">
        <f t="shared" si="31"/>
        <v>2.8869546349983066E-2</v>
      </c>
      <c r="P125" s="11"/>
      <c r="Q125" s="11"/>
      <c r="R125" s="11"/>
      <c r="S125" s="11"/>
    </row>
    <row r="126" spans="2:19" ht="1" customHeight="1">
      <c r="B126" s="1">
        <f t="shared" si="32"/>
        <v>105</v>
      </c>
      <c r="C126" s="7">
        <f t="shared" si="34"/>
        <v>197826.47198824849</v>
      </c>
      <c r="D126" s="7">
        <f t="shared" si="43"/>
        <v>177613.04987295406</v>
      </c>
      <c r="E126" s="7">
        <f t="shared" si="43"/>
        <v>73237.289186152877</v>
      </c>
      <c r="F126" s="7">
        <f t="shared" si="35"/>
        <v>75023.934774855719</v>
      </c>
      <c r="G126" s="7">
        <f t="shared" si="39"/>
        <v>47110.074707692969</v>
      </c>
      <c r="H126" s="7">
        <f t="shared" si="36"/>
        <v>570810.8205299041</v>
      </c>
      <c r="I126" s="5">
        <f t="shared" si="37"/>
        <v>2.8540541026495205</v>
      </c>
      <c r="J126" s="5">
        <f t="shared" si="40"/>
        <v>9812.0789478690131</v>
      </c>
      <c r="K126" s="5">
        <f t="shared" si="41"/>
        <v>421.66725741917872</v>
      </c>
      <c r="L126" s="11">
        <f t="shared" si="38"/>
        <v>0.14051393255298583</v>
      </c>
      <c r="M126" s="11">
        <f t="shared" si="30"/>
        <v>0.85948606744701417</v>
      </c>
      <c r="N126" s="11">
        <f t="shared" si="42"/>
        <v>0.17189721348940284</v>
      </c>
      <c r="O126" s="11">
        <f t="shared" si="31"/>
        <v>2.8102786510597166E-2</v>
      </c>
      <c r="P126" s="11"/>
      <c r="Q126" s="11"/>
      <c r="R126" s="11"/>
      <c r="S126" s="11"/>
    </row>
    <row r="127" spans="2:19" ht="1" customHeight="1">
      <c r="B127" s="1">
        <f t="shared" si="32"/>
        <v>106</v>
      </c>
      <c r="C127" s="7">
        <f t="shared" si="34"/>
        <v>198031.27448428521</v>
      </c>
      <c r="D127" s="7">
        <f t="shared" si="43"/>
        <v>180390.81874613804</v>
      </c>
      <c r="E127" s="7">
        <f t="shared" si="43"/>
        <v>74396.79216724493</v>
      </c>
      <c r="F127" s="7">
        <f t="shared" si="35"/>
        <v>76934.766041317751</v>
      </c>
      <c r="G127" s="7">
        <f t="shared" si="39"/>
        <v>48490.466873715035</v>
      </c>
      <c r="H127" s="7">
        <f t="shared" si="36"/>
        <v>578244.118312701</v>
      </c>
      <c r="I127" s="5">
        <f t="shared" si="37"/>
        <v>2.891220591563505</v>
      </c>
      <c r="J127" s="5">
        <f t="shared" si="40"/>
        <v>9982.8899851408514</v>
      </c>
      <c r="K127" s="5">
        <f t="shared" si="41"/>
        <v>430.86513679648328</v>
      </c>
      <c r="L127" s="11">
        <f t="shared" si="38"/>
        <v>0.13679277756679775</v>
      </c>
      <c r="M127" s="11">
        <f t="shared" si="30"/>
        <v>0.86320722243320225</v>
      </c>
      <c r="N127" s="11">
        <f t="shared" si="42"/>
        <v>0.17264144448664046</v>
      </c>
      <c r="O127" s="11">
        <f t="shared" si="31"/>
        <v>2.7358555513359552E-2</v>
      </c>
      <c r="P127" s="11"/>
      <c r="Q127" s="11"/>
      <c r="R127" s="11"/>
      <c r="S127" s="11"/>
    </row>
    <row r="128" spans="2:19" ht="1" customHeight="1">
      <c r="B128" s="1">
        <f t="shared" si="32"/>
        <v>107</v>
      </c>
      <c r="C128" s="7">
        <f t="shared" si="34"/>
        <v>198216.95322736105</v>
      </c>
      <c r="D128" s="7">
        <f t="shared" si="43"/>
        <v>183060.22462402834</v>
      </c>
      <c r="E128" s="7">
        <f t="shared" si="43"/>
        <v>75522.848985142962</v>
      </c>
      <c r="F128" s="7">
        <f t="shared" si="35"/>
        <v>78835.216573618207</v>
      </c>
      <c r="G128" s="7">
        <f t="shared" si="39"/>
        <v>49883.625498553054</v>
      </c>
      <c r="H128" s="7">
        <f t="shared" si="36"/>
        <v>585518.86890870356</v>
      </c>
      <c r="I128" s="5">
        <f t="shared" si="37"/>
        <v>2.9275943445435177</v>
      </c>
      <c r="J128" s="5">
        <f t="shared" si="40"/>
        <v>10150.753590926346</v>
      </c>
      <c r="K128" s="5">
        <f t="shared" si="41"/>
        <v>439.94226290156581</v>
      </c>
      <c r="L128" s="11">
        <f t="shared" si="38"/>
        <v>0.13318305097106165</v>
      </c>
      <c r="M128" s="11">
        <f t="shared" si="30"/>
        <v>0.86681694902893835</v>
      </c>
      <c r="N128" s="11">
        <f t="shared" si="42"/>
        <v>0.17336338980578769</v>
      </c>
      <c r="O128" s="11">
        <f t="shared" si="31"/>
        <v>2.6636610194212332E-2</v>
      </c>
      <c r="P128" s="11"/>
      <c r="Q128" s="11"/>
      <c r="R128" s="11"/>
      <c r="S128" s="11"/>
    </row>
    <row r="129" spans="2:19" ht="1" customHeight="1">
      <c r="B129" s="1">
        <f t="shared" si="32"/>
        <v>108</v>
      </c>
      <c r="C129" s="7">
        <f t="shared" si="34"/>
        <v>198385.26262419025</v>
      </c>
      <c r="D129" s="7">
        <f t="shared" si="43"/>
        <v>185621.33000798061</v>
      </c>
      <c r="E129" s="7">
        <f t="shared" si="43"/>
        <v>76614.947799100511</v>
      </c>
      <c r="F129" s="7">
        <f t="shared" si="35"/>
        <v>80722.523197581831</v>
      </c>
      <c r="G129" s="7">
        <f t="shared" si="39"/>
        <v>51288.102723091775</v>
      </c>
      <c r="H129" s="7">
        <f t="shared" si="36"/>
        <v>592632.16635194502</v>
      </c>
      <c r="I129" s="5">
        <f t="shared" si="37"/>
        <v>2.9631608317597253</v>
      </c>
      <c r="J129" s="5">
        <f t="shared" si="40"/>
        <v>10315.551030005368</v>
      </c>
      <c r="K129" s="5">
        <f t="shared" si="41"/>
        <v>448.88971226315033</v>
      </c>
      <c r="L129" s="11">
        <f t="shared" si="38"/>
        <v>0.12968350220469671</v>
      </c>
      <c r="M129" s="11">
        <f t="shared" si="30"/>
        <v>0.87031649779530329</v>
      </c>
      <c r="N129" s="11">
        <f t="shared" si="42"/>
        <v>0.17406329955906066</v>
      </c>
      <c r="O129" s="11">
        <f t="shared" si="31"/>
        <v>2.5936700440939344E-2</v>
      </c>
      <c r="P129" s="11"/>
      <c r="Q129" s="11"/>
      <c r="R129" s="11"/>
      <c r="S129" s="11"/>
    </row>
    <row r="130" spans="2:19" ht="1" customHeight="1">
      <c r="B130" s="1">
        <f t="shared" si="32"/>
        <v>109</v>
      </c>
      <c r="C130" s="7">
        <f t="shared" si="34"/>
        <v>198537.80177632405</v>
      </c>
      <c r="D130" s="7">
        <f t="shared" si="43"/>
        <v>188074.70099151542</v>
      </c>
      <c r="E130" s="7">
        <f t="shared" si="43"/>
        <v>77672.72559647428</v>
      </c>
      <c r="F130" s="7">
        <f t="shared" si="35"/>
        <v>82594.000236887834</v>
      </c>
      <c r="G130" s="7">
        <f t="shared" si="39"/>
        <v>52702.400814496119</v>
      </c>
      <c r="H130" s="7">
        <f t="shared" si="36"/>
        <v>599581.62941569765</v>
      </c>
      <c r="I130" s="5">
        <f t="shared" si="37"/>
        <v>2.9979081470784883</v>
      </c>
      <c r="J130" s="5">
        <f t="shared" si="40"/>
        <v>10477.175214750107</v>
      </c>
      <c r="K130" s="5">
        <f t="shared" si="41"/>
        <v>457.69914843600122</v>
      </c>
      <c r="L130" s="11">
        <f t="shared" si="38"/>
        <v>0.12629284314795552</v>
      </c>
      <c r="M130" s="11">
        <f t="shared" si="30"/>
        <v>0.87370715685204448</v>
      </c>
      <c r="N130" s="11">
        <f t="shared" si="42"/>
        <v>0.1747414313704089</v>
      </c>
      <c r="O130" s="11">
        <f t="shared" si="31"/>
        <v>2.5258568629591107E-2</v>
      </c>
      <c r="P130" s="11"/>
      <c r="Q130" s="11"/>
      <c r="R130" s="11"/>
      <c r="S130" s="11"/>
    </row>
    <row r="131" spans="2:19" ht="1" customHeight="1">
      <c r="B131" s="1">
        <f t="shared" si="32"/>
        <v>110</v>
      </c>
      <c r="C131" s="7">
        <f t="shared" si="34"/>
        <v>198676.02720334253</v>
      </c>
      <c r="D131" s="7">
        <f t="shared" si="43"/>
        <v>190421.36222154199</v>
      </c>
      <c r="E131" s="7">
        <f t="shared" si="43"/>
        <v>78695.961365405135</v>
      </c>
      <c r="F131" s="7">
        <f t="shared" si="35"/>
        <v>84447.054270188266</v>
      </c>
      <c r="G131" s="7">
        <f t="shared" si="39"/>
        <v>54124.978268591964</v>
      </c>
      <c r="H131" s="7">
        <f t="shared" si="36"/>
        <v>606365.38332906982</v>
      </c>
      <c r="I131" s="5">
        <f t="shared" si="37"/>
        <v>3.0318269166453491</v>
      </c>
      <c r="J131" s="5">
        <f t="shared" si="40"/>
        <v>10635.530661131188</v>
      </c>
      <c r="K131" s="5">
        <f t="shared" si="41"/>
        <v>466.36283812426689</v>
      </c>
      <c r="L131" s="11">
        <f t="shared" si="38"/>
        <v>0.12300974350317029</v>
      </c>
      <c r="M131" s="11">
        <f t="shared" si="30"/>
        <v>0.87699025649682971</v>
      </c>
      <c r="N131" s="11">
        <f t="shared" si="42"/>
        <v>0.17539805129936595</v>
      </c>
      <c r="O131" s="11">
        <f t="shared" si="31"/>
        <v>2.460194870063406E-2</v>
      </c>
      <c r="P131" s="11"/>
      <c r="Q131" s="11"/>
      <c r="R131" s="11"/>
      <c r="S131" s="11"/>
    </row>
    <row r="132" spans="2:19" ht="1" customHeight="1">
      <c r="B132" s="1">
        <f t="shared" si="32"/>
        <v>111</v>
      </c>
      <c r="C132" s="7">
        <f t="shared" si="34"/>
        <v>198801.26471382732</v>
      </c>
      <c r="D132" s="7">
        <f t="shared" si="43"/>
        <v>192662.75083507286</v>
      </c>
      <c r="E132" s="7">
        <f t="shared" si="43"/>
        <v>79684.568463207848</v>
      </c>
      <c r="F132" s="7">
        <f t="shared" si="35"/>
        <v>86279.197762452939</v>
      </c>
      <c r="G132" s="7">
        <f t="shared" si="39"/>
        <v>55554.256321453533</v>
      </c>
      <c r="H132" s="7">
        <f t="shared" si="36"/>
        <v>612982.03809601441</v>
      </c>
      <c r="I132" s="5">
        <f t="shared" si="37"/>
        <v>3.064910190480072</v>
      </c>
      <c r="J132" s="5">
        <f t="shared" si="40"/>
        <v>10790.533373246592</v>
      </c>
      <c r="K132" s="5">
        <f t="shared" si="41"/>
        <v>474.87366367540517</v>
      </c>
      <c r="L132" s="11">
        <f t="shared" si="38"/>
        <v>0.11983282521922645</v>
      </c>
      <c r="M132" s="11">
        <f t="shared" si="30"/>
        <v>0.88016717478077355</v>
      </c>
      <c r="N132" s="11">
        <f t="shared" si="42"/>
        <v>0.17603343495615473</v>
      </c>
      <c r="O132" s="11">
        <f t="shared" si="31"/>
        <v>2.3966565043845291E-2</v>
      </c>
      <c r="P132" s="11"/>
      <c r="Q132" s="11"/>
      <c r="R132" s="11"/>
      <c r="S132" s="11"/>
    </row>
    <row r="133" spans="2:19" ht="1" customHeight="1">
      <c r="B133" s="1">
        <f t="shared" si="32"/>
        <v>112</v>
      </c>
      <c r="C133" s="7">
        <f t="shared" si="34"/>
        <v>198914.72044380818</v>
      </c>
      <c r="D133" s="7">
        <f t="shared" si="43"/>
        <v>194800.67022788187</v>
      </c>
      <c r="E133" s="7">
        <f t="shared" si="43"/>
        <v>80638.586346600714</v>
      </c>
      <c r="F133" s="7">
        <f t="shared" si="35"/>
        <v>88088.061428895613</v>
      </c>
      <c r="G133" s="7">
        <f t="shared" si="39"/>
        <v>56988.625813985222</v>
      </c>
      <c r="H133" s="7">
        <f t="shared" si="36"/>
        <v>619430.66426117159</v>
      </c>
      <c r="I133" s="5">
        <f t="shared" si="37"/>
        <v>3.097153321305858</v>
      </c>
      <c r="J133" s="5">
        <f t="shared" si="40"/>
        <v>10942.110662967512</v>
      </c>
      <c r="K133" s="5">
        <f t="shared" si="41"/>
        <v>483.22513183713437</v>
      </c>
      <c r="L133" s="11">
        <f t="shared" si="38"/>
        <v>0.11676065665729041</v>
      </c>
      <c r="M133" s="11">
        <f t="shared" si="30"/>
        <v>0.88323934334270959</v>
      </c>
      <c r="N133" s="11">
        <f t="shared" si="42"/>
        <v>0.17664786866854193</v>
      </c>
      <c r="O133" s="11">
        <f t="shared" si="31"/>
        <v>2.3352131331458081E-2</v>
      </c>
      <c r="P133" s="11"/>
      <c r="Q133" s="11"/>
      <c r="R133" s="11"/>
      <c r="S133" s="11"/>
    </row>
    <row r="134" spans="2:19" ht="1" customHeight="1">
      <c r="B134" s="1">
        <f t="shared" si="32"/>
        <v>113</v>
      </c>
      <c r="C134" s="7">
        <f t="shared" si="34"/>
        <v>199017.49109072931</v>
      </c>
      <c r="D134" s="7">
        <f t="shared" si="43"/>
        <v>196837.24440459511</v>
      </c>
      <c r="E134" s="7">
        <f t="shared" si="43"/>
        <v>81558.17182408474</v>
      </c>
      <c r="F134" s="7">
        <f t="shared" si="35"/>
        <v>89871.405215300503</v>
      </c>
      <c r="G134" s="7">
        <f t="shared" si="39"/>
        <v>58426.454347603729</v>
      </c>
      <c r="H134" s="7">
        <f t="shared" si="36"/>
        <v>625710.76688231342</v>
      </c>
      <c r="I134" s="5">
        <f t="shared" si="37"/>
        <v>3.1285538344115671</v>
      </c>
      <c r="J134" s="5">
        <f t="shared" si="40"/>
        <v>11090.200911372895</v>
      </c>
      <c r="K134" s="5">
        <f t="shared" si="41"/>
        <v>491.41137872472149</v>
      </c>
      <c r="L134" s="11">
        <f t="shared" si="38"/>
        <v>0.11379174705341211</v>
      </c>
      <c r="M134" s="11">
        <f t="shared" si="30"/>
        <v>0.88620825294658789</v>
      </c>
      <c r="N134" s="11">
        <f t="shared" si="42"/>
        <v>0.1772416505893176</v>
      </c>
      <c r="O134" s="11">
        <f t="shared" si="31"/>
        <v>2.2758349410682423E-2</v>
      </c>
      <c r="P134" s="11"/>
      <c r="Q134" s="11"/>
      <c r="R134" s="11"/>
      <c r="S134" s="11"/>
    </row>
    <row r="135" spans="2:19" ht="1" customHeight="1">
      <c r="B135" s="1">
        <f t="shared" si="32"/>
        <v>114</v>
      </c>
      <c r="C135" s="7">
        <f t="shared" si="34"/>
        <v>199110.57337690992</v>
      </c>
      <c r="D135" s="7">
        <f t="shared" si="43"/>
        <v>198774.87354842524</v>
      </c>
      <c r="E135" s="7">
        <f t="shared" si="43"/>
        <v>82443.589982223944</v>
      </c>
      <c r="F135" s="7">
        <f t="shared" si="35"/>
        <v>91627.127805533513</v>
      </c>
      <c r="G135" s="7">
        <f t="shared" si="39"/>
        <v>59866.093664375592</v>
      </c>
      <c r="H135" s="7">
        <f t="shared" si="36"/>
        <v>631822.25837746821</v>
      </c>
      <c r="I135" s="5">
        <f t="shared" si="37"/>
        <v>3.1591112918873412</v>
      </c>
      <c r="J135" s="5">
        <f t="shared" si="40"/>
        <v>11234.753278606597</v>
      </c>
      <c r="K135" s="5">
        <f t="shared" si="41"/>
        <v>499.42717100255487</v>
      </c>
      <c r="L135" s="11">
        <f t="shared" si="38"/>
        <v>0.11092454170120081</v>
      </c>
      <c r="M135" s="11">
        <f t="shared" si="30"/>
        <v>0.88907545829879919</v>
      </c>
      <c r="N135" s="11">
        <f t="shared" si="42"/>
        <v>0.17781509165975984</v>
      </c>
      <c r="O135" s="11">
        <f t="shared" si="31"/>
        <v>2.2184908340240162E-2</v>
      </c>
      <c r="P135" s="11"/>
      <c r="Q135" s="11"/>
      <c r="R135" s="11"/>
      <c r="S135" s="11"/>
    </row>
    <row r="136" spans="2:19" ht="1" customHeight="1">
      <c r="B136" s="1">
        <f t="shared" si="32"/>
        <v>115</v>
      </c>
      <c r="C136" s="7">
        <f t="shared" si="34"/>
        <v>199194.87278045228</v>
      </c>
      <c r="D136" s="7">
        <f t="shared" si="43"/>
        <v>200616.19133747881</v>
      </c>
      <c r="E136" s="7">
        <f t="shared" si="43"/>
        <v>83295.204926855688</v>
      </c>
      <c r="F136" s="7">
        <f t="shared" si="35"/>
        <v>93353.274594715098</v>
      </c>
      <c r="G136" s="7">
        <f t="shared" si="39"/>
        <v>61305.887181261955</v>
      </c>
      <c r="H136" s="7">
        <f t="shared" si="36"/>
        <v>637765.43082076369</v>
      </c>
      <c r="I136" s="5">
        <f t="shared" si="37"/>
        <v>3.1888271541038185</v>
      </c>
      <c r="J136" s="5">
        <f t="shared" si="40"/>
        <v>11375.727368658792</v>
      </c>
      <c r="K136" s="5">
        <f t="shared" si="41"/>
        <v>507.26790333992335</v>
      </c>
      <c r="L136" s="11">
        <f t="shared" si="38"/>
        <v>0.10815741815772673</v>
      </c>
      <c r="M136" s="11">
        <f t="shared" si="30"/>
        <v>0.89184258184227327</v>
      </c>
      <c r="N136" s="11">
        <f t="shared" si="42"/>
        <v>0.17836851636845466</v>
      </c>
      <c r="O136" s="11">
        <f t="shared" si="31"/>
        <v>2.1631483631545347E-2</v>
      </c>
      <c r="P136" s="11"/>
      <c r="Q136" s="11"/>
      <c r="R136" s="11"/>
      <c r="S136" s="11"/>
    </row>
    <row r="137" spans="2:19" ht="1" customHeight="1">
      <c r="B137" s="1">
        <f t="shared" si="32"/>
        <v>116</v>
      </c>
      <c r="C137" s="7">
        <f t="shared" si="34"/>
        <v>199271.21157397042</v>
      </c>
      <c r="D137" s="7">
        <f t="shared" si="43"/>
        <v>202364.024426838</v>
      </c>
      <c r="E137" s="7">
        <f t="shared" si="43"/>
        <v>84113.470467923442</v>
      </c>
      <c r="F137" s="7">
        <f t="shared" si="35"/>
        <v>95048.044094189681</v>
      </c>
      <c r="G137" s="7">
        <f t="shared" si="39"/>
        <v>62744.177605560842</v>
      </c>
      <c r="H137" s="7">
        <f t="shared" si="36"/>
        <v>643540.92816848238</v>
      </c>
      <c r="I137" s="5">
        <f t="shared" si="37"/>
        <v>3.2177046408424119</v>
      </c>
      <c r="J137" s="5">
        <f t="shared" si="40"/>
        <v>11513.092855364746</v>
      </c>
      <c r="K137" s="5">
        <f t="shared" si="41"/>
        <v>514.92959225410812</v>
      </c>
      <c r="L137" s="11">
        <f t="shared" si="38"/>
        <v>0.10548868366997177</v>
      </c>
      <c r="M137" s="11">
        <f t="shared" si="30"/>
        <v>0.89451131633002823</v>
      </c>
      <c r="N137" s="11">
        <f t="shared" si="42"/>
        <v>0.17890226326600567</v>
      </c>
      <c r="O137" s="11">
        <f t="shared" si="31"/>
        <v>2.1097736733994357E-2</v>
      </c>
      <c r="P137" s="11"/>
      <c r="Q137" s="11"/>
      <c r="R137" s="11"/>
      <c r="S137" s="11"/>
    </row>
    <row r="138" spans="2:19" ht="1" customHeight="1">
      <c r="B138" s="1">
        <f t="shared" si="32"/>
        <v>117</v>
      </c>
      <c r="C138" s="7">
        <f t="shared" si="34"/>
        <v>199340.33621270291</v>
      </c>
      <c r="D138" s="7">
        <f t="shared" si="43"/>
        <v>204021.35441420044</v>
      </c>
      <c r="E138" s="7">
        <f t="shared" si="43"/>
        <v>84898.920863204155</v>
      </c>
      <c r="F138" s="7">
        <f t="shared" si="35"/>
        <v>96709.792761337361</v>
      </c>
      <c r="G138" s="7">
        <f t="shared" si="39"/>
        <v>64179.314557280646</v>
      </c>
      <c r="H138" s="7">
        <f t="shared" si="36"/>
        <v>649149.71880872548</v>
      </c>
      <c r="I138" s="5">
        <f t="shared" si="37"/>
        <v>3.2457485940436275</v>
      </c>
      <c r="J138" s="5">
        <f t="shared" si="40"/>
        <v>11646.829075649068</v>
      </c>
      <c r="K138" s="5">
        <f t="shared" si="41"/>
        <v>522.40886650277491</v>
      </c>
      <c r="L138" s="11">
        <f t="shared" si="38"/>
        <v>0.10291657392823639</v>
      </c>
      <c r="M138" s="11">
        <f t="shared" si="30"/>
        <v>0.89708342607176361</v>
      </c>
      <c r="N138" s="11">
        <f t="shared" si="42"/>
        <v>0.17941668521435272</v>
      </c>
      <c r="O138" s="11">
        <f t="shared" si="31"/>
        <v>2.0583314785647278E-2</v>
      </c>
      <c r="P138" s="11"/>
      <c r="Q138" s="11"/>
      <c r="R138" s="11"/>
      <c r="S138" s="11"/>
    </row>
    <row r="139" spans="2:19" ht="1" customHeight="1">
      <c r="B139" s="1">
        <f t="shared" si="32"/>
        <v>118</v>
      </c>
      <c r="C139" s="7">
        <f t="shared" si="34"/>
        <v>199402.92411381329</v>
      </c>
      <c r="D139" s="7">
        <f t="shared" si="43"/>
        <v>205591.28251377019</v>
      </c>
      <c r="E139" s="7">
        <f t="shared" si="43"/>
        <v>85652.161722176999</v>
      </c>
      <c r="F139" s="7">
        <f t="shared" si="35"/>
        <v>98337.038272790625</v>
      </c>
      <c r="G139" s="7">
        <f t="shared" si="39"/>
        <v>65609.662124062277</v>
      </c>
      <c r="H139" s="7">
        <f t="shared" si="36"/>
        <v>654593.06874661346</v>
      </c>
      <c r="I139" s="5">
        <f t="shared" si="37"/>
        <v>3.2729653437330675</v>
      </c>
      <c r="J139" s="5">
        <f t="shared" si="40"/>
        <v>11776.924595735272</v>
      </c>
      <c r="K139" s="5">
        <f t="shared" si="41"/>
        <v>529.70295423079961</v>
      </c>
      <c r="L139" s="11">
        <f t="shared" si="38"/>
        <v>0.10043925317715174</v>
      </c>
      <c r="M139" s="11">
        <f t="shared" si="30"/>
        <v>0.89956074682284826</v>
      </c>
      <c r="N139" s="11">
        <f t="shared" si="42"/>
        <v>0.17991214936456967</v>
      </c>
      <c r="O139" s="11">
        <f t="shared" si="31"/>
        <v>2.0087850635430352E-2</v>
      </c>
      <c r="P139" s="11"/>
      <c r="Q139" s="11"/>
      <c r="R139" s="11"/>
      <c r="S139" s="11"/>
    </row>
    <row r="140" spans="2:19" ht="1" customHeight="1">
      <c r="B140" s="1">
        <f t="shared" si="32"/>
        <v>119</v>
      </c>
      <c r="C140" s="7">
        <f t="shared" si="34"/>
        <v>199459.58986819032</v>
      </c>
      <c r="D140" s="7">
        <f t="shared" si="43"/>
        <v>207076.99707964802</v>
      </c>
      <c r="E140" s="7">
        <f t="shared" si="43"/>
        <v>86373.861157076724</v>
      </c>
      <c r="F140" s="7">
        <f t="shared" si="35"/>
        <v>99928.461283186931</v>
      </c>
      <c r="G140" s="7">
        <f t="shared" si="39"/>
        <v>67033.606275395636</v>
      </c>
      <c r="H140" s="7">
        <f t="shared" si="36"/>
        <v>659872.51566349762</v>
      </c>
      <c r="I140" s="5">
        <f t="shared" si="37"/>
        <v>3.299362578317488</v>
      </c>
      <c r="J140" s="5">
        <f t="shared" si="40"/>
        <v>11903.376755704034</v>
      </c>
      <c r="K140" s="5">
        <f t="shared" si="41"/>
        <v>536.80966711337533</v>
      </c>
      <c r="L140" s="11">
        <f t="shared" si="38"/>
        <v>9.805481565365215E-2</v>
      </c>
      <c r="M140" s="11">
        <f t="shared" si="30"/>
        <v>0.90194518434634785</v>
      </c>
      <c r="N140" s="11">
        <f t="shared" si="42"/>
        <v>0.18038903686926958</v>
      </c>
      <c r="O140" s="11">
        <f t="shared" si="31"/>
        <v>1.9610963130730432E-2</v>
      </c>
      <c r="P140" s="11"/>
      <c r="Q140" s="11"/>
      <c r="R140" s="11"/>
      <c r="S140" s="11"/>
    </row>
    <row r="141" spans="2:19" ht="1" customHeight="1">
      <c r="B141" s="1">
        <f t="shared" si="32"/>
        <v>120</v>
      </c>
      <c r="C141" s="7">
        <f t="shared" si="34"/>
        <v>199510.89092502263</v>
      </c>
      <c r="D141" s="7">
        <f t="shared" si="43"/>
        <v>208481.74404689937</v>
      </c>
      <c r="E141" s="7">
        <f t="shared" si="43"/>
        <v>87064.741254161272</v>
      </c>
      <c r="F141" s="7">
        <f t="shared" si="35"/>
        <v>101482.90573274746</v>
      </c>
      <c r="G141" s="7">
        <f t="shared" si="39"/>
        <v>68449.562065216494</v>
      </c>
      <c r="H141" s="7">
        <f t="shared" si="36"/>
        <v>664989.84402404726</v>
      </c>
      <c r="I141" s="5">
        <f t="shared" si="37"/>
        <v>3.3249492201202364</v>
      </c>
      <c r="J141" s="5">
        <f t="shared" si="40"/>
        <v>12026.191197428581</v>
      </c>
      <c r="K141" s="5">
        <f t="shared" si="41"/>
        <v>543.72738176689586</v>
      </c>
      <c r="L141" s="11">
        <f t="shared" si="38"/>
        <v>9.5761288273622847E-2</v>
      </c>
      <c r="M141" s="11">
        <f t="shared" si="30"/>
        <v>0.90423871172637715</v>
      </c>
      <c r="N141" s="11">
        <f t="shared" si="42"/>
        <v>0.18084774234527545</v>
      </c>
      <c r="O141" s="11">
        <f t="shared" si="31"/>
        <v>1.9152257654724572E-2</v>
      </c>
      <c r="P141" s="11"/>
      <c r="Q141" s="11"/>
      <c r="R141" s="11"/>
      <c r="S141" s="11"/>
    </row>
    <row r="142" spans="2:19" ht="1" customHeight="1">
      <c r="B142" s="1">
        <f t="shared" si="32"/>
        <v>121</v>
      </c>
      <c r="C142" s="7">
        <f t="shared" si="34"/>
        <v>199557.33278799278</v>
      </c>
      <c r="D142" s="7">
        <f t="shared" ref="D142:E161" si="44">D$10/(1+D$11*(2.71828182845904)^(-D$9*$B142))</f>
        <v>209808.80029599203</v>
      </c>
      <c r="E142" s="7">
        <f t="shared" si="44"/>
        <v>87725.569924699186</v>
      </c>
      <c r="F142" s="7">
        <f t="shared" si="35"/>
        <v>102999.37778538142</v>
      </c>
      <c r="G142" s="7">
        <f t="shared" si="39"/>
        <v>69855.980555468239</v>
      </c>
      <c r="H142" s="7">
        <f t="shared" si="36"/>
        <v>669947.06134953373</v>
      </c>
      <c r="I142" s="5">
        <f t="shared" si="37"/>
        <v>3.3497353067476685</v>
      </c>
      <c r="J142" s="5">
        <f t="shared" si="40"/>
        <v>12145.381380550691</v>
      </c>
      <c r="K142" s="5">
        <f t="shared" si="41"/>
        <v>550.45501872149555</v>
      </c>
      <c r="L142" s="11">
        <f t="shared" si="38"/>
        <v>9.3556634453685561E-2</v>
      </c>
      <c r="M142" s="11">
        <f t="shared" si="30"/>
        <v>0.90644336554631444</v>
      </c>
      <c r="N142" s="11">
        <f t="shared" si="42"/>
        <v>0.18128867310926289</v>
      </c>
      <c r="O142" s="11">
        <f t="shared" si="31"/>
        <v>1.8711326890737113E-2</v>
      </c>
      <c r="P142" s="11"/>
      <c r="Q142" s="11"/>
      <c r="R142" s="11"/>
      <c r="S142" s="11"/>
    </row>
    <row r="143" spans="2:19" ht="1" customHeight="1">
      <c r="B143" s="1">
        <f t="shared" si="32"/>
        <v>122</v>
      </c>
      <c r="C143" s="7">
        <f t="shared" si="34"/>
        <v>199599.37376022566</v>
      </c>
      <c r="D143" s="7">
        <f t="shared" si="44"/>
        <v>211061.44989421073</v>
      </c>
      <c r="E143" s="7">
        <f t="shared" si="44"/>
        <v>88357.153182392518</v>
      </c>
      <c r="F143" s="7">
        <f t="shared" si="35"/>
        <v>104477.04349443555</v>
      </c>
      <c r="G143" s="7">
        <f t="shared" ref="G143:G174" si="45">$G$10/(1+$G$11*(2.71828182845904)^(-$G$9*B143))</f>
        <v>71251.355397776511</v>
      </c>
      <c r="H143" s="7">
        <f t="shared" si="36"/>
        <v>674746.37572904094</v>
      </c>
      <c r="I143" s="5">
        <f t="shared" si="37"/>
        <v>3.3737318786452049</v>
      </c>
      <c r="J143" s="5">
        <f t="shared" si="40"/>
        <v>12260.968090794337</v>
      </c>
      <c r="K143" s="5">
        <f t="shared" si="41"/>
        <v>556.99201926445676</v>
      </c>
      <c r="L143" s="11">
        <f t="shared" si="38"/>
        <v>9.1438758930215136E-2</v>
      </c>
      <c r="M143" s="11">
        <f t="shared" si="30"/>
        <v>0.90856124106978486</v>
      </c>
      <c r="N143" s="11">
        <f t="shared" si="42"/>
        <v>0.18171224821395698</v>
      </c>
      <c r="O143" s="11">
        <f t="shared" si="31"/>
        <v>1.8287751786043027E-2</v>
      </c>
      <c r="P143" s="11"/>
      <c r="Q143" s="11"/>
      <c r="R143" s="11"/>
      <c r="S143" s="11"/>
    </row>
    <row r="144" spans="2:19" ht="1" customHeight="1">
      <c r="B144" s="1">
        <f t="shared" si="32"/>
        <v>123</v>
      </c>
      <c r="C144" s="7">
        <f t="shared" si="34"/>
        <v>199637.42927323587</v>
      </c>
      <c r="D144" s="7">
        <f t="shared" si="44"/>
        <v>212242.96312546203</v>
      </c>
      <c r="E144" s="7">
        <f t="shared" si="44"/>
        <v>88960.327882073485</v>
      </c>
      <c r="F144" s="7">
        <f t="shared" si="35"/>
        <v>105915.22530552317</v>
      </c>
      <c r="G144" s="7">
        <f t="shared" si="45"/>
        <v>72634.229015902965</v>
      </c>
      <c r="H144" s="7">
        <f t="shared" si="36"/>
        <v>679390.17460219748</v>
      </c>
      <c r="I144" s="5">
        <f t="shared" si="37"/>
        <v>3.3969508730109874</v>
      </c>
      <c r="J144" s="5">
        <f t="shared" si="40"/>
        <v>12372.978944549279</v>
      </c>
      <c r="K144" s="5">
        <f t="shared" si="41"/>
        <v>563.33832047210115</v>
      </c>
      <c r="L144" s="11">
        <f t="shared" si="38"/>
        <v>8.9405513422826988E-2</v>
      </c>
      <c r="M144" s="11">
        <f t="shared" si="30"/>
        <v>0.91059448657717301</v>
      </c>
      <c r="N144" s="11">
        <f t="shared" si="42"/>
        <v>0.18211889731543462</v>
      </c>
      <c r="O144" s="11">
        <f t="shared" si="31"/>
        <v>1.7881102684565397E-2</v>
      </c>
      <c r="P144" s="11"/>
      <c r="Q144" s="11"/>
      <c r="R144" s="11"/>
      <c r="S144" s="11"/>
    </row>
    <row r="145" spans="2:19" ht="1" customHeight="1">
      <c r="B145" s="1">
        <f t="shared" si="32"/>
        <v>124</v>
      </c>
      <c r="C145" s="7">
        <f t="shared" si="34"/>
        <v>199671.87583312549</v>
      </c>
      <c r="D145" s="7">
        <f t="shared" si="44"/>
        <v>213356.57818686098</v>
      </c>
      <c r="E145" s="7">
        <f t="shared" si="44"/>
        <v>89535.954943673554</v>
      </c>
      <c r="F145" s="7">
        <f t="shared" si="35"/>
        <v>107313.39751504676</v>
      </c>
      <c r="G145" s="7">
        <f t="shared" si="45"/>
        <v>74003.198337982831</v>
      </c>
      <c r="H145" s="7">
        <f t="shared" si="36"/>
        <v>683881.00481668964</v>
      </c>
      <c r="I145" s="5">
        <f t="shared" si="37"/>
        <v>3.4194050240834484</v>
      </c>
      <c r="J145" s="5">
        <f t="shared" si="40"/>
        <v>12481.447893300332</v>
      </c>
      <c r="K145" s="5">
        <f t="shared" si="41"/>
        <v>569.49432874995921</v>
      </c>
      <c r="L145" s="11">
        <f t="shared" si="38"/>
        <v>8.7454702982581622E-2</v>
      </c>
      <c r="M145" s="11">
        <f t="shared" si="30"/>
        <v>0.91254529701741838</v>
      </c>
      <c r="N145" s="11">
        <f t="shared" si="42"/>
        <v>0.18250905940348369</v>
      </c>
      <c r="O145" s="11">
        <f t="shared" si="31"/>
        <v>1.7490940596516326E-2</v>
      </c>
      <c r="P145" s="11"/>
      <c r="Q145" s="11"/>
      <c r="R145" s="11"/>
      <c r="S145" s="11"/>
    </row>
    <row r="146" spans="2:19" ht="1" customHeight="1">
      <c r="B146" s="1">
        <f t="shared" si="32"/>
        <v>125</v>
      </c>
      <c r="C146" s="7">
        <f t="shared" si="34"/>
        <v>199703.05461523967</v>
      </c>
      <c r="D146" s="7">
        <f t="shared" si="44"/>
        <v>214405.48540576675</v>
      </c>
      <c r="E146" s="7">
        <f t="shared" si="44"/>
        <v>90084.913075744116</v>
      </c>
      <c r="F146" s="7">
        <f t="shared" si="35"/>
        <v>108671.18080915629</v>
      </c>
      <c r="G146" s="7">
        <f t="shared" si="45"/>
        <v>75356.9200345555</v>
      </c>
      <c r="H146" s="7">
        <f t="shared" si="36"/>
        <v>688221.5539404623</v>
      </c>
      <c r="I146" s="5">
        <f t="shared" si="37"/>
        <v>3.4411077697023114</v>
      </c>
      <c r="J146" s="5">
        <f t="shared" si="40"/>
        <v>12586.414731130242</v>
      </c>
      <c r="K146" s="5">
        <f t="shared" si="41"/>
        <v>575.46089219735859</v>
      </c>
      <c r="L146" s="11">
        <f t="shared" si="38"/>
        <v>8.5584092864731343E-2</v>
      </c>
      <c r="M146" s="11">
        <f t="shared" si="30"/>
        <v>0.91441590713526866</v>
      </c>
      <c r="N146" s="11">
        <f t="shared" si="42"/>
        <v>0.18288318142705373</v>
      </c>
      <c r="O146" s="11">
        <f t="shared" si="31"/>
        <v>1.7116818572946269E-2</v>
      </c>
      <c r="P146" s="11"/>
      <c r="Q146" s="11"/>
      <c r="R146" s="11"/>
      <c r="S146" s="11"/>
    </row>
    <row r="147" spans="2:19" ht="1" customHeight="1">
      <c r="B147" s="1">
        <f t="shared" si="32"/>
        <v>126</v>
      </c>
      <c r="C147" s="7">
        <f t="shared" si="34"/>
        <v>199731.27473644301</v>
      </c>
      <c r="D147" s="7">
        <f t="shared" si="44"/>
        <v>215392.81381355677</v>
      </c>
      <c r="E147" s="7">
        <f t="shared" si="44"/>
        <v>90608.093004234135</v>
      </c>
      <c r="F147" s="7">
        <f t="shared" si="35"/>
        <v>109988.33601110798</v>
      </c>
      <c r="G147" s="7">
        <f t="shared" si="45"/>
        <v>76694.115225908317</v>
      </c>
      <c r="H147" s="7">
        <f t="shared" si="36"/>
        <v>692414.63279125025</v>
      </c>
      <c r="I147" s="5">
        <f t="shared" si="37"/>
        <v>3.4620731639562514</v>
      </c>
      <c r="J147" s="5">
        <f t="shared" si="40"/>
        <v>12687.924608188809</v>
      </c>
      <c r="K147" s="5">
        <f t="shared" si="41"/>
        <v>581.23927210394675</v>
      </c>
      <c r="L147" s="11">
        <f t="shared" si="38"/>
        <v>8.3791415770529065E-2</v>
      </c>
      <c r="M147" s="11">
        <f t="shared" si="30"/>
        <v>0.91620858422947093</v>
      </c>
      <c r="N147" s="11">
        <f t="shared" si="42"/>
        <v>0.18324171684589419</v>
      </c>
      <c r="O147" s="11">
        <f t="shared" si="31"/>
        <v>1.6758283154105814E-2</v>
      </c>
      <c r="P147" s="11"/>
      <c r="Q147" s="11"/>
      <c r="R147" s="11"/>
      <c r="S147" s="11"/>
    </row>
    <row r="148" spans="2:19" ht="1" customHeight="1">
      <c r="B148" s="1">
        <f t="shared" si="32"/>
        <v>127</v>
      </c>
      <c r="C148" s="7">
        <f t="shared" si="34"/>
        <v>199756.81623216823</v>
      </c>
      <c r="D148" s="7">
        <f t="shared" si="44"/>
        <v>216321.61990141624</v>
      </c>
      <c r="E148" s="7">
        <f t="shared" si="44"/>
        <v>91106.392204809716</v>
      </c>
      <c r="F148" s="7">
        <f t="shared" si="35"/>
        <v>111264.75716552725</v>
      </c>
      <c r="G148" s="7">
        <f t="shared" si="45"/>
        <v>78013.573630097788</v>
      </c>
      <c r="H148" s="7">
        <f t="shared" si="36"/>
        <v>696463.15913401917</v>
      </c>
      <c r="I148" s="5">
        <f t="shared" si="37"/>
        <v>3.4823157956700959</v>
      </c>
      <c r="J148" s="5">
        <f t="shared" si="40"/>
        <v>12786.027552699685</v>
      </c>
      <c r="K148" s="5">
        <f t="shared" si="41"/>
        <v>586.83111387280439</v>
      </c>
      <c r="L148" s="11">
        <f t="shared" si="38"/>
        <v>8.2074379311189771E-2</v>
      </c>
      <c r="M148" s="11">
        <f t="shared" si="30"/>
        <v>0.91792562068881023</v>
      </c>
      <c r="N148" s="11">
        <f t="shared" si="42"/>
        <v>0.18358512413776207</v>
      </c>
      <c r="O148" s="11">
        <f t="shared" si="31"/>
        <v>1.6414875862237954E-2</v>
      </c>
      <c r="P148" s="11"/>
      <c r="Q148" s="11"/>
      <c r="R148" s="11"/>
      <c r="S148" s="11"/>
    </row>
    <row r="149" spans="2:19" ht="1" customHeight="1">
      <c r="B149" s="1">
        <f t="shared" si="32"/>
        <v>128</v>
      </c>
      <c r="C149" s="7">
        <f t="shared" si="34"/>
        <v>199779.93276343212</v>
      </c>
      <c r="D149" s="7">
        <f t="shared" si="44"/>
        <v>217194.87837781178</v>
      </c>
      <c r="E149" s="7">
        <f t="shared" si="44"/>
        <v>91580.710130696782</v>
      </c>
      <c r="F149" s="7">
        <f t="shared" si="35"/>
        <v>112500.46408620656</v>
      </c>
      <c r="G149" s="7">
        <f t="shared" si="45"/>
        <v>79314.157131020867</v>
      </c>
      <c r="H149" s="7">
        <f t="shared" si="36"/>
        <v>700370.14248916809</v>
      </c>
      <c r="I149" s="5">
        <f t="shared" si="37"/>
        <v>3.5018507124458407</v>
      </c>
      <c r="J149" s="5">
        <f t="shared" ref="J149:J182" si="46">$I$3*H149*(1-L149)</f>
        <v>12880.778003768382</v>
      </c>
      <c r="K149" s="5">
        <f t="shared" ref="K149:K180" si="47">$I$9*J149*(1-L149)</f>
        <v>592.23841764831309</v>
      </c>
      <c r="L149" s="11">
        <f t="shared" si="38"/>
        <v>8.0430673558617882E-2</v>
      </c>
      <c r="M149" s="11">
        <f t="shared" si="30"/>
        <v>0.91956932644138212</v>
      </c>
      <c r="N149" s="11">
        <f t="shared" ref="N149:N180" si="48">(1/$N$17)*M149</f>
        <v>0.18391386528827644</v>
      </c>
      <c r="O149" s="11">
        <f t="shared" si="31"/>
        <v>1.6086134711723578E-2</v>
      </c>
      <c r="P149" s="11"/>
      <c r="Q149" s="11"/>
      <c r="R149" s="11"/>
      <c r="S149" s="11"/>
    </row>
    <row r="150" spans="2:19" ht="1" customHeight="1">
      <c r="B150" s="1">
        <f t="shared" si="32"/>
        <v>129</v>
      </c>
      <c r="C150" s="7">
        <f t="shared" si="34"/>
        <v>199800.85407713428</v>
      </c>
      <c r="D150" s="7">
        <f t="shared" si="44"/>
        <v>218015.47474619077</v>
      </c>
      <c r="E150" s="7">
        <f t="shared" si="44"/>
        <v>92031.943922790713</v>
      </c>
      <c r="F150" s="7">
        <f t="shared" si="35"/>
        <v>113695.59449008631</v>
      </c>
      <c r="G150" s="7">
        <f t="shared" si="45"/>
        <v>80594.802753914104</v>
      </c>
      <c r="H150" s="7">
        <f t="shared" si="36"/>
        <v>704138.66999011626</v>
      </c>
      <c r="I150" s="5">
        <f t="shared" si="37"/>
        <v>3.5206933499505815</v>
      </c>
      <c r="J150" s="5">
        <f t="shared" si="46"/>
        <v>12972.234356963099</v>
      </c>
      <c r="K150" s="5">
        <f t="shared" si="47"/>
        <v>597.463508907755</v>
      </c>
      <c r="L150" s="11">
        <f t="shared" si="38"/>
        <v>7.8857978560871733E-2</v>
      </c>
      <c r="M150" s="11">
        <f t="shared" ref="M150:M182" si="49">1-L150</f>
        <v>0.92114202143912827</v>
      </c>
      <c r="N150" s="11">
        <f t="shared" si="48"/>
        <v>0.18422840428782566</v>
      </c>
      <c r="O150" s="11">
        <f t="shared" ref="O150:O182" si="50">(1/$N$17)*L150</f>
        <v>1.5771595712174347E-2</v>
      </c>
      <c r="P150" s="11"/>
      <c r="Q150" s="11"/>
      <c r="R150" s="11"/>
      <c r="S150" s="11"/>
    </row>
    <row r="151" spans="2:19" ht="1" customHeight="1">
      <c r="B151" s="1">
        <f t="shared" si="32"/>
        <v>130</v>
      </c>
      <c r="C151" s="7">
        <f t="shared" si="34"/>
        <v>199819.78824116016</v>
      </c>
      <c r="D151" s="7">
        <f t="shared" si="44"/>
        <v>218786.19952394839</v>
      </c>
      <c r="E151" s="7">
        <f t="shared" si="44"/>
        <v>92460.984584536025</v>
      </c>
      <c r="F151" s="7">
        <f t="shared" si="35"/>
        <v>114850.39583430217</v>
      </c>
      <c r="G151" s="7">
        <f t="shared" si="45"/>
        <v>81854.525043501126</v>
      </c>
      <c r="H151" s="7">
        <f t="shared" si="36"/>
        <v>707771.89322744799</v>
      </c>
      <c r="I151" s="5">
        <f t="shared" si="37"/>
        <v>3.5388594661372399</v>
      </c>
      <c r="J151" s="5">
        <f t="shared" si="46"/>
        <v>13060.458524363446</v>
      </c>
      <c r="K151" s="5">
        <f t="shared" si="47"/>
        <v>602.50900925434905</v>
      </c>
      <c r="L151" s="11">
        <f t="shared" si="38"/>
        <v>7.7353971714841263E-2</v>
      </c>
      <c r="M151" s="11">
        <f t="shared" si="49"/>
        <v>0.92264602828515874</v>
      </c>
      <c r="N151" s="11">
        <f t="shared" si="48"/>
        <v>0.18452920565703176</v>
      </c>
      <c r="O151" s="11">
        <f t="shared" si="50"/>
        <v>1.5470794342968254E-2</v>
      </c>
      <c r="P151" s="11"/>
      <c r="Q151" s="11"/>
      <c r="R151" s="11"/>
      <c r="S151" s="11"/>
    </row>
    <row r="152" spans="2:19" ht="1" customHeight="1">
      <c r="B152" s="1">
        <f t="shared" ref="B152:B182" si="51">B151+1</f>
        <v>131</v>
      </c>
      <c r="C152" s="7">
        <f t="shared" si="34"/>
        <v>199836.92367411265</v>
      </c>
      <c r="D152" s="7">
        <f t="shared" si="44"/>
        <v>219509.74392906498</v>
      </c>
      <c r="E152" s="7">
        <f t="shared" si="44"/>
        <v>92868.71360075337</v>
      </c>
      <c r="F152" s="7">
        <f t="shared" si="35"/>
        <v>115965.21696596888</v>
      </c>
      <c r="G152" s="7">
        <f t="shared" si="45"/>
        <v>83092.417847543329</v>
      </c>
      <c r="H152" s="7">
        <f t="shared" si="36"/>
        <v>711273.01601744315</v>
      </c>
      <c r="I152" s="5">
        <f t="shared" si="37"/>
        <v>3.556365080087216</v>
      </c>
      <c r="J152" s="5">
        <f t="shared" si="46"/>
        <v>13145.51551051101</v>
      </c>
      <c r="K152" s="5">
        <f t="shared" si="47"/>
        <v>607.37780762671207</v>
      </c>
      <c r="L152" s="11">
        <f t="shared" si="38"/>
        <v>7.5916334903626481E-2</v>
      </c>
      <c r="M152" s="11">
        <f t="shared" si="49"/>
        <v>0.92408366509637352</v>
      </c>
      <c r="N152" s="11">
        <f t="shared" si="48"/>
        <v>0.1848167330192747</v>
      </c>
      <c r="O152" s="11">
        <f t="shared" si="50"/>
        <v>1.5183266980725297E-2</v>
      </c>
      <c r="P152" s="11"/>
      <c r="Q152" s="11"/>
      <c r="R152" s="11"/>
      <c r="S152" s="11"/>
    </row>
    <row r="153" spans="2:19" ht="1" customHeight="1">
      <c r="B153" s="1">
        <f t="shared" si="51"/>
        <v>132</v>
      </c>
      <c r="C153" s="7">
        <f t="shared" si="34"/>
        <v>199852.43098789777</v>
      </c>
      <c r="D153" s="7">
        <f t="shared" si="44"/>
        <v>220188.69686834322</v>
      </c>
      <c r="E153" s="7">
        <f t="shared" si="44"/>
        <v>93255.999977091749</v>
      </c>
      <c r="F153" s="7">
        <f t="shared" si="35"/>
        <v>117040.49968603798</v>
      </c>
      <c r="G153" s="7">
        <f t="shared" si="45"/>
        <v>84307.655515645689</v>
      </c>
      <c r="H153" s="7">
        <f t="shared" si="36"/>
        <v>714645.28303501639</v>
      </c>
      <c r="I153" s="5">
        <f t="shared" si="37"/>
        <v>3.5732264151750819</v>
      </c>
      <c r="J153" s="5">
        <f t="shared" si="46"/>
        <v>13227.473005450684</v>
      </c>
      <c r="K153" s="5">
        <f t="shared" si="47"/>
        <v>612.07303211624753</v>
      </c>
      <c r="L153" s="11">
        <f t="shared" si="38"/>
        <v>7.4542761321034212E-2</v>
      </c>
      <c r="M153" s="11">
        <f t="shared" si="49"/>
        <v>0.92545723867896579</v>
      </c>
      <c r="N153" s="11">
        <f t="shared" si="48"/>
        <v>0.18509144773579317</v>
      </c>
      <c r="O153" s="11">
        <f t="shared" si="50"/>
        <v>1.4908552264206842E-2</v>
      </c>
      <c r="P153" s="11"/>
      <c r="Q153" s="11"/>
      <c r="R153" s="11"/>
      <c r="S153" s="11"/>
    </row>
    <row r="154" spans="2:19" ht="1" customHeight="1">
      <c r="B154" s="1">
        <f t="shared" si="51"/>
        <v>133</v>
      </c>
      <c r="C154" s="7">
        <f t="shared" si="34"/>
        <v>199866.46465989121</v>
      </c>
      <c r="D154" s="7">
        <f t="shared" si="44"/>
        <v>220825.54307027874</v>
      </c>
      <c r="E154" s="7">
        <f t="shared" si="44"/>
        <v>93623.697675021511</v>
      </c>
      <c r="F154" s="7">
        <f t="shared" si="35"/>
        <v>118076.77031942725</v>
      </c>
      <c r="G154" s="7">
        <f t="shared" si="45"/>
        <v>85499.493529716157</v>
      </c>
      <c r="H154" s="7">
        <f t="shared" si="36"/>
        <v>717891.96925433481</v>
      </c>
      <c r="I154" s="5">
        <f t="shared" si="37"/>
        <v>3.5894598462716742</v>
      </c>
      <c r="J154" s="5">
        <f t="shared" si="46"/>
        <v>13306.400995821698</v>
      </c>
      <c r="K154" s="5">
        <f t="shared" si="47"/>
        <v>616.59802256011778</v>
      </c>
      <c r="L154" s="11">
        <f t="shared" si="38"/>
        <v>7.3230961920155879E-2</v>
      </c>
      <c r="M154" s="11">
        <f t="shared" si="49"/>
        <v>0.92676903807984412</v>
      </c>
      <c r="N154" s="11">
        <f t="shared" si="48"/>
        <v>0.18535380761596884</v>
      </c>
      <c r="O154" s="11">
        <f t="shared" si="50"/>
        <v>1.4646192384031177E-2</v>
      </c>
      <c r="P154" s="11"/>
      <c r="Q154" s="11"/>
      <c r="R154" s="11"/>
      <c r="S154" s="11"/>
    </row>
    <row r="155" spans="2:19" ht="1" customHeight="1">
      <c r="B155" s="1">
        <f t="shared" si="51"/>
        <v>134</v>
      </c>
      <c r="C155" s="7">
        <f t="shared" si="34"/>
        <v>199879.16455001605</v>
      </c>
      <c r="D155" s="7">
        <f t="shared" si="44"/>
        <v>221422.66221576472</v>
      </c>
      <c r="E155" s="7">
        <f t="shared" si="44"/>
        <v>93972.64341616469</v>
      </c>
      <c r="F155" s="7">
        <f t="shared" si="35"/>
        <v>119074.63137397295</v>
      </c>
      <c r="G155" s="7">
        <f t="shared" si="45"/>
        <v>86667.268588384322</v>
      </c>
      <c r="H155" s="7">
        <f t="shared" si="36"/>
        <v>721016.37014430272</v>
      </c>
      <c r="I155" s="5">
        <f t="shared" si="37"/>
        <v>3.6050818507215134</v>
      </c>
      <c r="J155" s="5">
        <f t="shared" si="46"/>
        <v>13382.371394744059</v>
      </c>
      <c r="K155" s="5">
        <f t="shared" si="47"/>
        <v>620.9563040538934</v>
      </c>
      <c r="L155" s="11">
        <f t="shared" si="38"/>
        <v>7.1978671436701225E-2</v>
      </c>
      <c r="M155" s="11">
        <f t="shared" si="49"/>
        <v>0.92802132856329878</v>
      </c>
      <c r="N155" s="11">
        <f t="shared" si="48"/>
        <v>0.18560426571265976</v>
      </c>
      <c r="O155" s="11">
        <f t="shared" si="50"/>
        <v>1.4395734287340246E-2</v>
      </c>
      <c r="P155" s="11"/>
      <c r="Q155" s="11"/>
      <c r="R155" s="11"/>
      <c r="S155" s="11"/>
    </row>
    <row r="156" spans="2:19" ht="1" customHeight="1">
      <c r="B156" s="1">
        <f t="shared" si="51"/>
        <v>135</v>
      </c>
      <c r="C156" s="7">
        <f t="shared" si="34"/>
        <v>199890.65727676215</v>
      </c>
      <c r="D156" s="7">
        <f t="shared" si="44"/>
        <v>221982.32893063812</v>
      </c>
      <c r="E156" s="7">
        <f t="shared" si="44"/>
        <v>94303.654829196224</v>
      </c>
      <c r="F156" s="7">
        <f t="shared" si="35"/>
        <v>120034.75336085967</v>
      </c>
      <c r="G156" s="7">
        <f t="shared" si="45"/>
        <v>87810.398172881236</v>
      </c>
      <c r="H156" s="7">
        <f t="shared" si="36"/>
        <v>724021.79257033742</v>
      </c>
      <c r="I156" s="5">
        <f t="shared" si="37"/>
        <v>3.6201089628516869</v>
      </c>
      <c r="J156" s="5">
        <f t="shared" si="46"/>
        <v>13455.457691047424</v>
      </c>
      <c r="K156" s="5">
        <f t="shared" si="47"/>
        <v>625.15156150489315</v>
      </c>
      <c r="L156" s="11">
        <f t="shared" si="38"/>
        <v>7.0783653950564518E-2</v>
      </c>
      <c r="M156" s="11">
        <f t="shared" si="49"/>
        <v>0.92921634604943548</v>
      </c>
      <c r="N156" s="11">
        <f t="shared" si="48"/>
        <v>0.18584326920988711</v>
      </c>
      <c r="O156" s="11">
        <f t="shared" si="50"/>
        <v>1.4156730790112905E-2</v>
      </c>
      <c r="P156" s="11"/>
      <c r="Q156" s="11"/>
      <c r="R156" s="11"/>
      <c r="S156" s="11"/>
    </row>
    <row r="157" spans="2:19" ht="1" customHeight="1">
      <c r="B157" s="1">
        <f t="shared" si="51"/>
        <v>136</v>
      </c>
      <c r="C157" s="7">
        <f t="shared" si="34"/>
        <v>199901.0574649729</v>
      </c>
      <c r="D157" s="7">
        <f t="shared" si="44"/>
        <v>222506.71351516873</v>
      </c>
      <c r="E157" s="7">
        <f t="shared" si="44"/>
        <v>94617.528912458918</v>
      </c>
      <c r="F157" s="7">
        <f t="shared" si="35"/>
        <v>120957.86683927935</v>
      </c>
      <c r="G157" s="7">
        <f t="shared" si="45"/>
        <v>88928.379626322669</v>
      </c>
      <c r="H157" s="7">
        <f t="shared" si="36"/>
        <v>726911.54635820247</v>
      </c>
      <c r="I157" s="5">
        <f t="shared" si="37"/>
        <v>3.6345577317910123</v>
      </c>
      <c r="J157" s="5">
        <f t="shared" si="46"/>
        <v>13525.734618206461</v>
      </c>
      <c r="K157" s="5">
        <f t="shared" si="47"/>
        <v>629.18761532506346</v>
      </c>
      <c r="L157" s="11">
        <f t="shared" si="38"/>
        <v>6.964370796076591E-2</v>
      </c>
      <c r="M157" s="11">
        <f t="shared" si="49"/>
        <v>0.93035629203923409</v>
      </c>
      <c r="N157" s="11">
        <f t="shared" si="48"/>
        <v>0.18607125840784683</v>
      </c>
      <c r="O157" s="11">
        <f t="shared" si="50"/>
        <v>1.3928741592153182E-2</v>
      </c>
      <c r="P157" s="11"/>
      <c r="Q157" s="11"/>
      <c r="R157" s="11"/>
      <c r="S157" s="11"/>
    </row>
    <row r="158" spans="2:19" ht="1" customHeight="1">
      <c r="B158" s="1">
        <f t="shared" si="51"/>
        <v>137</v>
      </c>
      <c r="C158" s="7">
        <f t="shared" si="34"/>
        <v>199910.4688771138</v>
      </c>
      <c r="D158" s="7">
        <f t="shared" si="44"/>
        <v>222997.88329669295</v>
      </c>
      <c r="E158" s="7">
        <f t="shared" si="44"/>
        <v>94915.040785734614</v>
      </c>
      <c r="F158" s="7">
        <f t="shared" si="35"/>
        <v>121844.75473835673</v>
      </c>
      <c r="G158" s="7">
        <f t="shared" si="45"/>
        <v>90020.788781991607</v>
      </c>
      <c r="H158" s="7">
        <f t="shared" si="36"/>
        <v>729688.93647988967</v>
      </c>
      <c r="I158" s="5">
        <f t="shared" si="37"/>
        <v>3.6484446823994485</v>
      </c>
      <c r="J158" s="5">
        <f t="shared" si="46"/>
        <v>13593.27784317885</v>
      </c>
      <c r="K158" s="5">
        <f t="shared" si="47"/>
        <v>633.06839834123457</v>
      </c>
      <c r="L158" s="11">
        <f t="shared" si="38"/>
        <v>6.8556670959373789E-2</v>
      </c>
      <c r="M158" s="11">
        <f t="shared" si="49"/>
        <v>0.93144332904062621</v>
      </c>
      <c r="N158" s="11">
        <f t="shared" si="48"/>
        <v>0.18628866580812525</v>
      </c>
      <c r="O158" s="11">
        <f t="shared" si="50"/>
        <v>1.3711334191874758E-2</v>
      </c>
      <c r="P158" s="11"/>
      <c r="Q158" s="11"/>
      <c r="R158" s="11"/>
      <c r="S158" s="11"/>
    </row>
    <row r="159" spans="2:19" ht="1" customHeight="1">
      <c r="B159" s="1">
        <f t="shared" si="51"/>
        <v>138</v>
      </c>
      <c r="C159" s="7">
        <f t="shared" si="34"/>
        <v>199918.98543870827</v>
      </c>
      <c r="D159" s="7">
        <f t="shared" si="44"/>
        <v>223457.80450248127</v>
      </c>
      <c r="E159" s="7">
        <f t="shared" si="44"/>
        <v>95196.942705234891</v>
      </c>
      <c r="F159" s="7">
        <f t="shared" si="35"/>
        <v>122696.24500002268</v>
      </c>
      <c r="G159" s="7">
        <f t="shared" si="45"/>
        <v>91087.278179081462</v>
      </c>
      <c r="H159" s="7">
        <f t="shared" si="36"/>
        <v>732357.25582552864</v>
      </c>
      <c r="I159" s="5">
        <f t="shared" si="37"/>
        <v>3.6617862791276434</v>
      </c>
      <c r="J159" s="5">
        <f t="shared" si="46"/>
        <v>13658.16367518916</v>
      </c>
      <c r="K159" s="5">
        <f t="shared" si="47"/>
        <v>636.79793398093227</v>
      </c>
      <c r="L159" s="11">
        <f t="shared" si="38"/>
        <v>6.7520423499225934E-2</v>
      </c>
      <c r="M159" s="11">
        <f t="shared" si="49"/>
        <v>0.93247957650077407</v>
      </c>
      <c r="N159" s="11">
        <f t="shared" si="48"/>
        <v>0.18649591530015483</v>
      </c>
      <c r="O159" s="11">
        <f t="shared" si="50"/>
        <v>1.3504084699845188E-2</v>
      </c>
      <c r="P159" s="11"/>
      <c r="Q159" s="11"/>
      <c r="R159" s="11"/>
      <c r="S159" s="11"/>
    </row>
    <row r="160" spans="2:19" ht="1" customHeight="1">
      <c r="B160" s="1">
        <f t="shared" si="51"/>
        <v>139</v>
      </c>
      <c r="C160" s="7">
        <f t="shared" si="34"/>
        <v>199926.69216768371</v>
      </c>
      <c r="D160" s="7">
        <f t="shared" si="44"/>
        <v>223888.34456043466</v>
      </c>
      <c r="E160" s="7">
        <f t="shared" si="44"/>
        <v>95463.963316749374</v>
      </c>
      <c r="F160" s="7">
        <f t="shared" si="35"/>
        <v>123513.2035776525</v>
      </c>
      <c r="G160" s="7">
        <f t="shared" si="45"/>
        <v>92127.57490644489</v>
      </c>
      <c r="H160" s="7">
        <f t="shared" si="36"/>
        <v>734919.77852896508</v>
      </c>
      <c r="I160" s="5">
        <f t="shared" si="37"/>
        <v>3.6745988926448252</v>
      </c>
      <c r="J160" s="5">
        <f t="shared" si="46"/>
        <v>13720.468794363334</v>
      </c>
      <c r="K160" s="5">
        <f t="shared" si="47"/>
        <v>640.3803157737392</v>
      </c>
      <c r="L160" s="11">
        <f t="shared" si="38"/>
        <v>6.6532892758268902E-2</v>
      </c>
      <c r="M160" s="11">
        <f t="shared" si="49"/>
        <v>0.9334671072417311</v>
      </c>
      <c r="N160" s="11">
        <f t="shared" si="48"/>
        <v>0.18669342144834622</v>
      </c>
      <c r="O160" s="11">
        <f t="shared" si="50"/>
        <v>1.3306578551653781E-2</v>
      </c>
      <c r="P160" s="11"/>
      <c r="Q160" s="11"/>
      <c r="R160" s="11"/>
      <c r="S160" s="11"/>
    </row>
    <row r="161" spans="2:19" ht="1" customHeight="1">
      <c r="B161" s="1">
        <f t="shared" si="51"/>
        <v>140</v>
      </c>
      <c r="C161" s="7">
        <f t="shared" si="34"/>
        <v>199933.66601650184</v>
      </c>
      <c r="D161" s="7">
        <f t="shared" si="44"/>
        <v>224291.27474520367</v>
      </c>
      <c r="E161" s="7">
        <f t="shared" si="44"/>
        <v>95716.807122960017</v>
      </c>
      <c r="F161" s="7">
        <f t="shared" si="35"/>
        <v>124296.52781701655</v>
      </c>
      <c r="G161" s="7">
        <f t="shared" si="45"/>
        <v>93141.47811622775</v>
      </c>
      <c r="H161" s="7">
        <f t="shared" si="36"/>
        <v>737379.75381790986</v>
      </c>
      <c r="I161" s="5">
        <f t="shared" si="37"/>
        <v>3.6868987690895492</v>
      </c>
      <c r="J161" s="5">
        <f t="shared" si="46"/>
        <v>13780.269999994269</v>
      </c>
      <c r="K161" s="5">
        <f t="shared" si="47"/>
        <v>643.81968819161318</v>
      </c>
      <c r="L161" s="11">
        <f t="shared" si="38"/>
        <v>6.5592055610113831E-2</v>
      </c>
      <c r="M161" s="11">
        <f t="shared" si="49"/>
        <v>0.93440794438988617</v>
      </c>
      <c r="N161" s="11">
        <f t="shared" si="48"/>
        <v>0.18688158887797723</v>
      </c>
      <c r="O161" s="11">
        <f t="shared" si="50"/>
        <v>1.3118411122022767E-2</v>
      </c>
      <c r="P161" s="11"/>
      <c r="Q161" s="11"/>
      <c r="R161" s="11"/>
      <c r="S161" s="11"/>
    </row>
    <row r="162" spans="2:19" ht="1" customHeight="1">
      <c r="B162" s="1">
        <f t="shared" si="51"/>
        <v>141</v>
      </c>
      <c r="C162" s="7">
        <f t="shared" si="34"/>
        <v>199939.9766351521</v>
      </c>
      <c r="D162" s="7">
        <f t="shared" ref="D162:E182" si="52">D$10/(1+D$11*(2.71828182845904)^(-D$9*$B162))</f>
        <v>224668.27309673984</v>
      </c>
      <c r="E162" s="7">
        <f t="shared" si="52"/>
        <v>95956.154142144471</v>
      </c>
      <c r="F162" s="7">
        <f t="shared" si="35"/>
        <v>125047.14023848616</v>
      </c>
      <c r="G162" s="7">
        <f t="shared" si="45"/>
        <v>94128.856249890378</v>
      </c>
      <c r="H162" s="7">
        <f t="shared" si="36"/>
        <v>739740.40036241291</v>
      </c>
      <c r="I162" s="5">
        <f t="shared" si="37"/>
        <v>3.6987020018120647</v>
      </c>
      <c r="J162" s="5">
        <f t="shared" si="46"/>
        <v>13837.643978108175</v>
      </c>
      <c r="K162" s="5">
        <f t="shared" si="47"/>
        <v>647.12022883657414</v>
      </c>
      <c r="L162" s="11">
        <f t="shared" si="38"/>
        <v>6.4695941216077357E-2</v>
      </c>
      <c r="M162" s="11">
        <f t="shared" si="49"/>
        <v>0.93530405878392264</v>
      </c>
      <c r="N162" s="11">
        <f t="shared" si="48"/>
        <v>0.18706081175678455</v>
      </c>
      <c r="O162" s="11">
        <f t="shared" si="50"/>
        <v>1.2939188243215473E-2</v>
      </c>
      <c r="P162" s="11"/>
      <c r="Q162" s="11"/>
      <c r="R162" s="11"/>
      <c r="S162" s="11"/>
    </row>
    <row r="163" spans="2:19" ht="1" customHeight="1">
      <c r="B163" s="1">
        <f t="shared" si="51"/>
        <v>142</v>
      </c>
      <c r="C163" s="7">
        <f t="shared" si="34"/>
        <v>199945.68706235755</v>
      </c>
      <c r="D163" s="7">
        <f t="shared" si="52"/>
        <v>225020.92754705693</v>
      </c>
      <c r="E163" s="7">
        <f t="shared" si="52"/>
        <v>96182.659736807473</v>
      </c>
      <c r="F163" s="7">
        <f t="shared" si="35"/>
        <v>125765.98273254615</v>
      </c>
      <c r="G163" s="7">
        <f t="shared" si="45"/>
        <v>95089.644019087107</v>
      </c>
      <c r="H163" s="7">
        <f t="shared" si="36"/>
        <v>742004.90109785518</v>
      </c>
      <c r="I163" s="5">
        <f t="shared" si="37"/>
        <v>3.710024505489276</v>
      </c>
      <c r="J163" s="5">
        <f t="shared" si="46"/>
        <v>13892.667087904689</v>
      </c>
      <c r="K163" s="5">
        <f t="shared" si="47"/>
        <v>650.28613197090124</v>
      </c>
      <c r="L163" s="11">
        <f t="shared" si="38"/>
        <v>6.3842633158528783E-2</v>
      </c>
      <c r="M163" s="11">
        <f t="shared" si="49"/>
        <v>0.93615736684147122</v>
      </c>
      <c r="N163" s="11">
        <f t="shared" si="48"/>
        <v>0.18723147336829427</v>
      </c>
      <c r="O163" s="11">
        <f t="shared" si="50"/>
        <v>1.2768526631705758E-2</v>
      </c>
      <c r="P163" s="11"/>
      <c r="Q163" s="11"/>
      <c r="R163" s="11"/>
      <c r="S163" s="11"/>
    </row>
    <row r="164" spans="2:19" ht="1" customHeight="1">
      <c r="B164" s="1">
        <f t="shared" si="51"/>
        <v>143</v>
      </c>
      <c r="C164" s="7">
        <f t="shared" si="34"/>
        <v>199950.85435167665</v>
      </c>
      <c r="D164" s="7">
        <f t="shared" si="52"/>
        <v>225350.73919907992</v>
      </c>
      <c r="E164" s="7">
        <f t="shared" si="52"/>
        <v>96396.954592155656</v>
      </c>
      <c r="F164" s="7">
        <f t="shared" si="35"/>
        <v>126454.01117451003</v>
      </c>
      <c r="G164" s="7">
        <f t="shared" si="45"/>
        <v>96023.83918324644</v>
      </c>
      <c r="H164" s="7">
        <f t="shared" si="36"/>
        <v>744176.3985006687</v>
      </c>
      <c r="I164" s="5">
        <f t="shared" si="37"/>
        <v>3.7208819925033434</v>
      </c>
      <c r="J164" s="5">
        <f t="shared" si="46"/>
        <v>13945.415166558963</v>
      </c>
      <c r="K164" s="5">
        <f t="shared" si="47"/>
        <v>653.32159337326129</v>
      </c>
      <c r="L164" s="11">
        <f t="shared" si="38"/>
        <v>6.3030271138971639E-2</v>
      </c>
      <c r="M164" s="11">
        <f t="shared" si="49"/>
        <v>0.93696972886102836</v>
      </c>
      <c r="N164" s="11">
        <f t="shared" si="48"/>
        <v>0.18739394577220569</v>
      </c>
      <c r="O164" s="11">
        <f t="shared" si="50"/>
        <v>1.2606054227794329E-2</v>
      </c>
      <c r="P164" s="11"/>
      <c r="Q164" s="11"/>
      <c r="R164" s="11"/>
      <c r="S164" s="11"/>
    </row>
    <row r="165" spans="2:19" ht="1" customHeight="1">
      <c r="B165" s="1">
        <f t="shared" si="51"/>
        <v>144</v>
      </c>
      <c r="C165" s="7">
        <f t="shared" si="34"/>
        <v>199955.53013857422</v>
      </c>
      <c r="D165" s="7">
        <f t="shared" si="52"/>
        <v>225659.12570888433</v>
      </c>
      <c r="E165" s="7">
        <f t="shared" si="52"/>
        <v>96599.644825739451</v>
      </c>
      <c r="F165" s="7">
        <f t="shared" si="35"/>
        <v>127112.190458916</v>
      </c>
      <c r="G165" s="7">
        <f t="shared" si="45"/>
        <v>96931.499164541805</v>
      </c>
      <c r="H165" s="7">
        <f t="shared" si="36"/>
        <v>746257.9902966558</v>
      </c>
      <c r="I165" s="5">
        <f t="shared" si="37"/>
        <v>3.7312899514832791</v>
      </c>
      <c r="J165" s="5">
        <f t="shared" si="46"/>
        <v>13995.963351801804</v>
      </c>
      <c r="K165" s="5">
        <f t="shared" si="47"/>
        <v>656.23079649408282</v>
      </c>
      <c r="L165" s="11">
        <f t="shared" si="38"/>
        <v>6.2257052267000401E-2</v>
      </c>
      <c r="M165" s="11">
        <f t="shared" si="49"/>
        <v>0.9377429477329996</v>
      </c>
      <c r="N165" s="11">
        <f t="shared" si="48"/>
        <v>0.18754858954659992</v>
      </c>
      <c r="O165" s="11">
        <f t="shared" si="50"/>
        <v>1.2451410453400081E-2</v>
      </c>
      <c r="P165" s="11"/>
      <c r="Q165" s="11"/>
      <c r="R165" s="11"/>
      <c r="S165" s="11"/>
    </row>
    <row r="166" spans="2:19" ht="1" customHeight="1">
      <c r="B166" s="1">
        <f t="shared" si="51"/>
        <v>145</v>
      </c>
      <c r="C166" s="7">
        <f t="shared" si="34"/>
        <v>199959.7611539799</v>
      </c>
      <c r="D166" s="7">
        <f t="shared" si="52"/>
        <v>225947.42472937817</v>
      </c>
      <c r="E166" s="7">
        <f t="shared" si="52"/>
        <v>96791.312210995966</v>
      </c>
      <c r="F166" s="7">
        <f t="shared" si="35"/>
        <v>127741.48994938999</v>
      </c>
      <c r="G166" s="7">
        <f t="shared" si="45"/>
        <v>97812.73753933351</v>
      </c>
      <c r="H166" s="7">
        <f t="shared" si="36"/>
        <v>748252.72558307752</v>
      </c>
      <c r="I166" s="5">
        <f t="shared" si="37"/>
        <v>3.7412636279153877</v>
      </c>
      <c r="J166" s="5">
        <f t="shared" si="46"/>
        <v>14044.385921633671</v>
      </c>
      <c r="K166" s="5">
        <f t="shared" si="47"/>
        <v>659.01789987493419</v>
      </c>
      <c r="L166" s="11">
        <f t="shared" si="38"/>
        <v>6.1521231968145962E-2</v>
      </c>
      <c r="M166" s="11">
        <f t="shared" si="49"/>
        <v>0.93847876803185404</v>
      </c>
      <c r="N166" s="11">
        <f t="shared" si="48"/>
        <v>0.18769575360637081</v>
      </c>
      <c r="O166" s="11">
        <f t="shared" si="50"/>
        <v>1.2304246393629193E-2</v>
      </c>
      <c r="P166" s="11"/>
      <c r="Q166" s="11"/>
      <c r="R166" s="11"/>
      <c r="S166" s="11"/>
    </row>
    <row r="167" spans="2:19" ht="1" customHeight="1">
      <c r="B167" s="1">
        <f t="shared" si="51"/>
        <v>146</v>
      </c>
      <c r="C167" s="7">
        <f t="shared" si="34"/>
        <v>199963.58968934466</v>
      </c>
      <c r="D167" s="7">
        <f t="shared" si="52"/>
        <v>226216.89737958496</v>
      </c>
      <c r="E167" s="7">
        <f t="shared" si="52"/>
        <v>96972.514498821052</v>
      </c>
      <c r="F167" s="7">
        <f t="shared" si="35"/>
        <v>128342.87933576886</v>
      </c>
      <c r="G167" s="7">
        <f t="shared" si="45"/>
        <v>98667.720443174418</v>
      </c>
      <c r="H167" s="7">
        <f t="shared" si="36"/>
        <v>750163.60134669393</v>
      </c>
      <c r="I167" s="5">
        <f t="shared" si="37"/>
        <v>3.7508180067334695</v>
      </c>
      <c r="J167" s="5">
        <f t="shared" si="46"/>
        <v>14090.756150478306</v>
      </c>
      <c r="K167" s="5">
        <f t="shared" si="47"/>
        <v>661.68702578946204</v>
      </c>
      <c r="L167" s="11">
        <f t="shared" si="38"/>
        <v>6.0821124539861993E-2</v>
      </c>
      <c r="M167" s="11">
        <f t="shared" si="49"/>
        <v>0.93917887546013801</v>
      </c>
      <c r="N167" s="11">
        <f t="shared" si="48"/>
        <v>0.18783577509202762</v>
      </c>
      <c r="O167" s="11">
        <f t="shared" si="50"/>
        <v>1.21642249079724E-2</v>
      </c>
      <c r="P167" s="11"/>
      <c r="Q167" s="11"/>
      <c r="R167" s="11"/>
      <c r="S167" s="11"/>
    </row>
    <row r="168" spans="2:19" ht="1" customHeight="1">
      <c r="B168" s="1">
        <f t="shared" si="51"/>
        <v>147</v>
      </c>
      <c r="C168" s="7">
        <f t="shared" si="34"/>
        <v>199967.05401774423</v>
      </c>
      <c r="D168" s="7">
        <f t="shared" si="52"/>
        <v>226468.73170916483</v>
      </c>
      <c r="E168" s="7">
        <f t="shared" si="52"/>
        <v>97143.785822656122</v>
      </c>
      <c r="F168" s="7">
        <f t="shared" si="35"/>
        <v>128917.3248869441</v>
      </c>
      <c r="G168" s="7">
        <f t="shared" si="45"/>
        <v>99496.662924173259</v>
      </c>
      <c r="H168" s="7">
        <f t="shared" si="36"/>
        <v>751993.55936068262</v>
      </c>
      <c r="I168" s="5">
        <f t="shared" si="37"/>
        <v>3.7599677968034131</v>
      </c>
      <c r="J168" s="5">
        <f t="shared" si="46"/>
        <v>14135.146181042821</v>
      </c>
      <c r="K168" s="5">
        <f t="shared" si="47"/>
        <v>664.24225005768039</v>
      </c>
      <c r="L168" s="11">
        <f t="shared" si="38"/>
        <v>6.0155103385459485E-2</v>
      </c>
      <c r="M168" s="11">
        <f t="shared" si="49"/>
        <v>0.93984489661454051</v>
      </c>
      <c r="N168" s="11">
        <f t="shared" si="48"/>
        <v>0.18796897932290813</v>
      </c>
      <c r="O168" s="11">
        <f t="shared" si="50"/>
        <v>1.2031020677091898E-2</v>
      </c>
      <c r="P168" s="11"/>
      <c r="Q168" s="11"/>
      <c r="R168" s="11"/>
      <c r="S168" s="11"/>
    </row>
    <row r="169" spans="2:19" ht="1" customHeight="1">
      <c r="B169" s="1">
        <f t="shared" si="51"/>
        <v>148</v>
      </c>
      <c r="C169" s="7">
        <f t="shared" si="34"/>
        <v>199970.1887751566</v>
      </c>
      <c r="D169" s="7">
        <f t="shared" si="52"/>
        <v>226704.04613270701</v>
      </c>
      <c r="E169" s="7">
        <f t="shared" si="52"/>
        <v>97305.637173885858</v>
      </c>
      <c r="F169" s="7">
        <f t="shared" si="35"/>
        <v>129465.78608517227</v>
      </c>
      <c r="G169" s="7">
        <f t="shared" si="45"/>
        <v>100299.82527697564</v>
      </c>
      <c r="H169" s="7">
        <f t="shared" si="36"/>
        <v>753745.48344389733</v>
      </c>
      <c r="I169" s="5">
        <f t="shared" si="37"/>
        <v>3.7687274172194867</v>
      </c>
      <c r="J169" s="5">
        <f t="shared" si="46"/>
        <v>14177.626911121388</v>
      </c>
      <c r="K169" s="5">
        <f t="shared" si="47"/>
        <v>666.68759298082932</v>
      </c>
      <c r="L169" s="11">
        <f t="shared" si="38"/>
        <v>5.9521600955858012E-2</v>
      </c>
      <c r="M169" s="11">
        <f t="shared" si="49"/>
        <v>0.94047839904414199</v>
      </c>
      <c r="N169" s="11">
        <f t="shared" si="48"/>
        <v>0.18809567980882841</v>
      </c>
      <c r="O169" s="11">
        <f t="shared" si="50"/>
        <v>1.1904320191171602E-2</v>
      </c>
      <c r="P169" s="11"/>
      <c r="Q169" s="11"/>
      <c r="R169" s="11"/>
      <c r="S169" s="11"/>
    </row>
    <row r="170" spans="2:19" ht="1" customHeight="1">
      <c r="B170" s="1">
        <f t="shared" si="51"/>
        <v>149</v>
      </c>
      <c r="C170" s="7">
        <f t="shared" si="34"/>
        <v>199973.02530565986</v>
      </c>
      <c r="D170" s="7">
        <f t="shared" si="52"/>
        <v>226923.89281267099</v>
      </c>
      <c r="E170" s="7">
        <f t="shared" si="52"/>
        <v>97458.556935594781</v>
      </c>
      <c r="F170" s="7">
        <f t="shared" si="35"/>
        <v>129989.2126254516</v>
      </c>
      <c r="G170" s="7">
        <f t="shared" si="45"/>
        <v>101077.50938691749</v>
      </c>
      <c r="H170" s="7">
        <f t="shared" si="36"/>
        <v>755422.19706629473</v>
      </c>
      <c r="I170" s="5">
        <f t="shared" si="37"/>
        <v>3.7771109853314737</v>
      </c>
      <c r="J170" s="5">
        <f t="shared" si="46"/>
        <v>14218.267894558598</v>
      </c>
      <c r="K170" s="5">
        <f t="shared" si="47"/>
        <v>669.02701134056895</v>
      </c>
      <c r="L170" s="11">
        <f t="shared" si="38"/>
        <v>5.8919108428659106E-2</v>
      </c>
      <c r="M170" s="11">
        <f t="shared" si="49"/>
        <v>0.94108089157134089</v>
      </c>
      <c r="N170" s="11">
        <f t="shared" si="48"/>
        <v>0.18821617831426818</v>
      </c>
      <c r="O170" s="11">
        <f t="shared" si="50"/>
        <v>1.1783821685731822E-2</v>
      </c>
      <c r="P170" s="11"/>
      <c r="Q170" s="11"/>
      <c r="R170" s="11"/>
      <c r="S170" s="11"/>
    </row>
    <row r="171" spans="2:19" ht="1" customHeight="1">
      <c r="B171" s="1">
        <f t="shared" si="51"/>
        <v>150</v>
      </c>
      <c r="C171" s="7">
        <f t="shared" si="34"/>
        <v>199975.5919739462</v>
      </c>
      <c r="D171" s="7">
        <f t="shared" si="52"/>
        <v>227129.26097369273</v>
      </c>
      <c r="E171" s="7">
        <f t="shared" si="52"/>
        <v>97603.011463916628</v>
      </c>
      <c r="F171" s="7">
        <f t="shared" si="35"/>
        <v>130488.54176193122</v>
      </c>
      <c r="G171" s="7">
        <f t="shared" si="45"/>
        <v>101830.05511109403</v>
      </c>
      <c r="H171" s="7">
        <f t="shared" si="36"/>
        <v>757026.46128458087</v>
      </c>
      <c r="I171" s="5">
        <f t="shared" si="37"/>
        <v>3.7851323064229043</v>
      </c>
      <c r="J171" s="5">
        <f t="shared" si="46"/>
        <v>14257.137255575668</v>
      </c>
      <c r="K171" s="5">
        <f t="shared" si="47"/>
        <v>671.26439140385639</v>
      </c>
      <c r="L171" s="11">
        <f t="shared" si="38"/>
        <v>5.8346175153305868E-2</v>
      </c>
      <c r="M171" s="11">
        <f t="shared" si="49"/>
        <v>0.94165382484669413</v>
      </c>
      <c r="N171" s="11">
        <f t="shared" si="48"/>
        <v>0.18833076496933884</v>
      </c>
      <c r="O171" s="11">
        <f t="shared" si="50"/>
        <v>1.1669235030661175E-2</v>
      </c>
      <c r="P171" s="11"/>
      <c r="Q171" s="11"/>
      <c r="R171" s="11"/>
      <c r="S171" s="11"/>
    </row>
    <row r="172" spans="2:19" ht="1" customHeight="1">
      <c r="B172" s="1">
        <f t="shared" si="51"/>
        <v>151</v>
      </c>
      <c r="C172" s="7">
        <f t="shared" si="34"/>
        <v>199977.91444823219</v>
      </c>
      <c r="D172" s="7">
        <f t="shared" si="52"/>
        <v>227321.08013433949</v>
      </c>
      <c r="E172" s="7">
        <f t="shared" si="52"/>
        <v>97739.445707327046</v>
      </c>
      <c r="F172" s="7">
        <f t="shared" si="35"/>
        <v>130964.69598214942</v>
      </c>
      <c r="G172" s="7">
        <f t="shared" si="45"/>
        <v>102557.83672022418</v>
      </c>
      <c r="H172" s="7">
        <f t="shared" si="36"/>
        <v>758560.97299227235</v>
      </c>
      <c r="I172" s="5">
        <f t="shared" si="37"/>
        <v>3.7928048649613619</v>
      </c>
      <c r="J172" s="5">
        <f t="shared" si="46"/>
        <v>14294.301615658042</v>
      </c>
      <c r="K172" s="5">
        <f t="shared" si="47"/>
        <v>673.403542873427</v>
      </c>
      <c r="L172" s="11">
        <f t="shared" si="38"/>
        <v>5.7801407890011536E-2</v>
      </c>
      <c r="M172" s="11">
        <f t="shared" si="49"/>
        <v>0.94219859210998846</v>
      </c>
      <c r="N172" s="11">
        <f t="shared" si="48"/>
        <v>0.18843971842199769</v>
      </c>
      <c r="O172" s="11">
        <f t="shared" si="50"/>
        <v>1.1560281578002308E-2</v>
      </c>
      <c r="P172" s="11"/>
      <c r="Q172" s="11"/>
      <c r="R172" s="11"/>
      <c r="S172" s="11"/>
    </row>
    <row r="173" spans="2:19" ht="1" customHeight="1">
      <c r="B173" s="1">
        <f t="shared" si="51"/>
        <v>152</v>
      </c>
      <c r="C173" s="7">
        <f t="shared" si="34"/>
        <v>199980.01595635837</v>
      </c>
      <c r="D173" s="7">
        <f t="shared" si="52"/>
        <v>227500.22324534383</v>
      </c>
      <c r="E173" s="7">
        <f t="shared" si="52"/>
        <v>97868.283855274465</v>
      </c>
      <c r="F173" s="7">
        <f t="shared" si="35"/>
        <v>131418.58098913508</v>
      </c>
      <c r="G173" s="7">
        <f t="shared" si="45"/>
        <v>103261.2594223286</v>
      </c>
      <c r="H173" s="7">
        <f t="shared" si="36"/>
        <v>760028.36346844025</v>
      </c>
      <c r="I173" s="5">
        <f t="shared" si="37"/>
        <v>3.8001418173422015</v>
      </c>
      <c r="J173" s="5">
        <f t="shared" si="46"/>
        <v>14329.826032202982</v>
      </c>
      <c r="K173" s="5">
        <f t="shared" si="47"/>
        <v>675.44819372299992</v>
      </c>
      <c r="L173" s="11">
        <f t="shared" si="38"/>
        <v>5.7283469868949166E-2</v>
      </c>
      <c r="M173" s="11">
        <f t="shared" si="49"/>
        <v>0.94271653013105083</v>
      </c>
      <c r="N173" s="11">
        <f t="shared" si="48"/>
        <v>0.18854330602621017</v>
      </c>
      <c r="O173" s="11">
        <f t="shared" si="50"/>
        <v>1.1456693973789834E-2</v>
      </c>
      <c r="P173" s="11"/>
      <c r="Q173" s="11"/>
      <c r="R173" s="11"/>
      <c r="S173" s="11"/>
    </row>
    <row r="174" spans="2:19" ht="1" customHeight="1">
      <c r="B174" s="1">
        <f t="shared" si="51"/>
        <v>153</v>
      </c>
      <c r="C174" s="7">
        <f t="shared" ref="C174:C182" si="53">$C$10/(1+$C$11*(2.71828182845904)^(-$C$9*B174))</f>
        <v>199981.91751760908</v>
      </c>
      <c r="D174" s="7">
        <f t="shared" si="52"/>
        <v>227667.50972590051</v>
      </c>
      <c r="E174" s="7">
        <f t="shared" si="52"/>
        <v>97989.930008512601</v>
      </c>
      <c r="F174" s="7">
        <f t="shared" ref="F174:F182" si="54">$F$10/(1+$F$11*(2.71828182845904)^(-$F$9*B174))</f>
        <v>131851.08397099801</v>
      </c>
      <c r="G174" s="7">
        <f t="shared" si="45"/>
        <v>103940.75598642109</v>
      </c>
      <c r="H174" s="7">
        <f t="shared" ref="H174:H182" si="55">SUM(C174:G174)</f>
        <v>761431.19720944134</v>
      </c>
      <c r="I174" s="5">
        <f t="shared" ref="I174:I182" si="56">H174/$I$14</f>
        <v>3.8071559860472068</v>
      </c>
      <c r="J174" s="5">
        <f t="shared" si="46"/>
        <v>14363.773948134289</v>
      </c>
      <c r="K174" s="5">
        <f t="shared" si="47"/>
        <v>677.40198585648091</v>
      </c>
      <c r="L174" s="11">
        <f t="shared" ref="L174:L182" si="57">1-(C174*F174*G174*E174*D174)^(1/5)/AVERAGE(C174:G174)</f>
        <v>5.679107969466668E-2</v>
      </c>
      <c r="M174" s="11">
        <f t="shared" si="49"/>
        <v>0.94320892030533332</v>
      </c>
      <c r="N174" s="11">
        <f t="shared" si="48"/>
        <v>0.18864178406106669</v>
      </c>
      <c r="O174" s="11">
        <f t="shared" si="50"/>
        <v>1.1358215938933337E-2</v>
      </c>
      <c r="P174" s="11"/>
      <c r="Q174" s="11"/>
      <c r="R174" s="11"/>
      <c r="S174" s="11"/>
    </row>
    <row r="175" spans="2:19" ht="1" customHeight="1">
      <c r="B175" s="1">
        <f t="shared" si="51"/>
        <v>154</v>
      </c>
      <c r="C175" s="7">
        <f t="shared" si="53"/>
        <v>199983.63815254639</v>
      </c>
      <c r="D175" s="7">
        <f t="shared" si="52"/>
        <v>227823.70839182008</v>
      </c>
      <c r="E175" s="7">
        <f t="shared" si="52"/>
        <v>98104.768864395941</v>
      </c>
      <c r="F175" s="7">
        <f t="shared" si="54"/>
        <v>132263.07213753407</v>
      </c>
      <c r="G175" s="7">
        <f t="shared" ref="G175:G182" si="58">$G$10/(1+$G$11*(2.71828182845904)^(-$G$9*B175))</f>
        <v>104596.78348167941</v>
      </c>
      <c r="H175" s="7">
        <f t="shared" si="55"/>
        <v>762771.97102797579</v>
      </c>
      <c r="I175" s="5">
        <f t="shared" si="56"/>
        <v>3.8138598551398788</v>
      </c>
      <c r="J175" s="5">
        <f t="shared" si="46"/>
        <v>14396.207151702314</v>
      </c>
      <c r="K175" s="5">
        <f t="shared" si="47"/>
        <v>679.26847153093559</v>
      </c>
      <c r="L175" s="11">
        <f t="shared" si="57"/>
        <v>5.6323010119212147E-2</v>
      </c>
      <c r="M175" s="11">
        <f t="shared" si="49"/>
        <v>0.94367698988078785</v>
      </c>
      <c r="N175" s="11">
        <f t="shared" si="48"/>
        <v>0.18873539797615757</v>
      </c>
      <c r="O175" s="11">
        <f t="shared" si="50"/>
        <v>1.126460202384243E-2</v>
      </c>
      <c r="P175" s="11"/>
      <c r="Q175" s="11"/>
      <c r="R175" s="11"/>
      <c r="S175" s="11"/>
    </row>
    <row r="176" spans="2:19" ht="1" customHeight="1">
      <c r="B176" s="1">
        <f t="shared" si="51"/>
        <v>155</v>
      </c>
      <c r="C176" s="7">
        <f t="shared" si="53"/>
        <v>199985.1950729368</v>
      </c>
      <c r="D176" s="7">
        <f t="shared" si="52"/>
        <v>227969.54027122897</v>
      </c>
      <c r="E176" s="7">
        <f t="shared" si="52"/>
        <v>98213.166411223341</v>
      </c>
      <c r="F176" s="7">
        <f t="shared" si="54"/>
        <v>132655.39150352887</v>
      </c>
      <c r="G176" s="7">
        <f t="shared" si="58"/>
        <v>105229.8201449394</v>
      </c>
      <c r="H176" s="7">
        <f t="shared" si="55"/>
        <v>764053.11340385734</v>
      </c>
      <c r="I176" s="5">
        <f t="shared" si="56"/>
        <v>3.8202655670192867</v>
      </c>
      <c r="J176" s="5">
        <f t="shared" si="46"/>
        <v>14427.18574570519</v>
      </c>
      <c r="K176" s="5">
        <f t="shared" si="47"/>
        <v>681.05111048431809</v>
      </c>
      <c r="L176" s="11">
        <f t="shared" si="57"/>
        <v>5.5878086705774654E-2</v>
      </c>
      <c r="M176" s="11">
        <f t="shared" si="49"/>
        <v>0.94412191329422535</v>
      </c>
      <c r="N176" s="11">
        <f t="shared" si="48"/>
        <v>0.18882438265884507</v>
      </c>
      <c r="O176" s="11">
        <f t="shared" si="50"/>
        <v>1.1175617341154931E-2</v>
      </c>
      <c r="P176" s="11"/>
      <c r="Q176" s="11"/>
      <c r="R176" s="11"/>
      <c r="S176" s="11"/>
    </row>
    <row r="177" spans="2:19" ht="1" customHeight="1">
      <c r="B177" s="1">
        <f t="shared" si="51"/>
        <v>156</v>
      </c>
      <c r="C177" s="7">
        <f t="shared" si="53"/>
        <v>199986.60385365444</v>
      </c>
      <c r="D177" s="7">
        <f t="shared" si="52"/>
        <v>228105.68130511907</v>
      </c>
      <c r="E177" s="7">
        <f t="shared" si="52"/>
        <v>98315.470626469745</v>
      </c>
      <c r="F177" s="7">
        <f t="shared" si="54"/>
        <v>133028.86589881705</v>
      </c>
      <c r="G177" s="7">
        <f t="shared" si="58"/>
        <v>105840.3623868752</v>
      </c>
      <c r="H177" s="7">
        <f t="shared" si="55"/>
        <v>765276.98407093552</v>
      </c>
      <c r="I177" s="5">
        <f t="shared" si="56"/>
        <v>3.8263849203546778</v>
      </c>
      <c r="J177" s="5">
        <f t="shared" si="46"/>
        <v>14456.768125387685</v>
      </c>
      <c r="K177" s="5">
        <f t="shared" si="47"/>
        <v>682.7532677104947</v>
      </c>
      <c r="L177" s="11">
        <f t="shared" si="57"/>
        <v>5.5455186402963319E-2</v>
      </c>
      <c r="M177" s="11">
        <f t="shared" si="49"/>
        <v>0.94454481359703668</v>
      </c>
      <c r="N177" s="11">
        <f t="shared" si="48"/>
        <v>0.18890896271940735</v>
      </c>
      <c r="O177" s="11">
        <f t="shared" si="50"/>
        <v>1.1091037280592665E-2</v>
      </c>
      <c r="P177" s="11"/>
      <c r="Q177" s="11"/>
      <c r="R177" s="11"/>
      <c r="S177" s="11"/>
    </row>
    <row r="178" spans="2:19" ht="1" customHeight="1">
      <c r="B178" s="1">
        <f t="shared" si="51"/>
        <v>157</v>
      </c>
      <c r="C178" s="7">
        <f t="shared" si="53"/>
        <v>199987.87858826644</v>
      </c>
      <c r="D178" s="7">
        <f t="shared" si="52"/>
        <v>228232.7649314228</v>
      </c>
      <c r="E178" s="7">
        <f t="shared" si="52"/>
        <v>98412.012174433679</v>
      </c>
      <c r="F178" s="7">
        <f t="shared" si="54"/>
        <v>133384.29618570473</v>
      </c>
      <c r="G178" s="7">
        <f t="shared" si="58"/>
        <v>106428.92194490461</v>
      </c>
      <c r="H178" s="7">
        <f t="shared" si="55"/>
        <v>766445.87382473226</v>
      </c>
      <c r="I178" s="5">
        <f t="shared" si="56"/>
        <v>3.8322293691236613</v>
      </c>
      <c r="J178" s="5">
        <f t="shared" si="46"/>
        <v>14485.010964298062</v>
      </c>
      <c r="K178" s="5">
        <f t="shared" si="47"/>
        <v>684.37821182600192</v>
      </c>
      <c r="L178" s="11">
        <f t="shared" si="57"/>
        <v>5.5053236048183352E-2</v>
      </c>
      <c r="M178" s="11">
        <f t="shared" si="49"/>
        <v>0.94494676395181665</v>
      </c>
      <c r="N178" s="11">
        <f t="shared" si="48"/>
        <v>0.18898935279036333</v>
      </c>
      <c r="O178" s="11">
        <f t="shared" si="50"/>
        <v>1.1010647209636671E-2</v>
      </c>
      <c r="P178" s="11"/>
      <c r="Q178" s="11"/>
      <c r="R178" s="11"/>
      <c r="S178" s="11"/>
    </row>
    <row r="179" spans="2:19" ht="1" customHeight="1">
      <c r="B179" s="1">
        <f t="shared" si="51"/>
        <v>158</v>
      </c>
      <c r="C179" s="7">
        <f t="shared" si="53"/>
        <v>199989.03202984604</v>
      </c>
      <c r="D179" s="7">
        <f t="shared" si="52"/>
        <v>228351.38455243531</v>
      </c>
      <c r="E179" s="7">
        <f t="shared" si="52"/>
        <v>98503.105099452208</v>
      </c>
      <c r="F179" s="7">
        <f t="shared" si="54"/>
        <v>133722.45966505352</v>
      </c>
      <c r="G179" s="7">
        <f t="shared" si="58"/>
        <v>106996.02318870695</v>
      </c>
      <c r="H179" s="7">
        <f t="shared" si="55"/>
        <v>767562.00453549402</v>
      </c>
      <c r="I179" s="5">
        <f t="shared" si="56"/>
        <v>3.8378100226774703</v>
      </c>
      <c r="J179" s="5">
        <f t="shared" si="46"/>
        <v>14511.9692074098</v>
      </c>
      <c r="K179" s="5">
        <f t="shared" si="47"/>
        <v>685.92911397515536</v>
      </c>
      <c r="L179" s="11">
        <f t="shared" si="57"/>
        <v>5.4671210816902183E-2</v>
      </c>
      <c r="M179" s="11">
        <f t="shared" si="49"/>
        <v>0.94532878918309782</v>
      </c>
      <c r="N179" s="11">
        <f t="shared" si="48"/>
        <v>0.18906575783661958</v>
      </c>
      <c r="O179" s="11">
        <f t="shared" si="50"/>
        <v>1.0934242163380438E-2</v>
      </c>
      <c r="P179" s="11"/>
      <c r="Q179" s="11"/>
      <c r="R179" s="11"/>
      <c r="S179" s="11"/>
    </row>
    <row r="180" spans="2:19" ht="1" customHeight="1">
      <c r="B180" s="1">
        <f t="shared" si="51"/>
        <v>159</v>
      </c>
      <c r="C180" s="7">
        <f t="shared" si="53"/>
        <v>199990.0757184129</v>
      </c>
      <c r="D180" s="7">
        <f t="shared" si="52"/>
        <v>228462.09588636467</v>
      </c>
      <c r="E180" s="7">
        <f t="shared" si="52"/>
        <v>98589.04751139885</v>
      </c>
      <c r="F180" s="7">
        <f t="shared" si="54"/>
        <v>134044.10965312182</v>
      </c>
      <c r="G180" s="7">
        <f t="shared" si="58"/>
        <v>107542.20058227137</v>
      </c>
      <c r="H180" s="7">
        <f t="shared" si="55"/>
        <v>768627.5293515696</v>
      </c>
      <c r="I180" s="5">
        <f t="shared" si="56"/>
        <v>3.8431376467578482</v>
      </c>
      <c r="J180" s="5">
        <f t="shared" si="46"/>
        <v>14537.696070844335</v>
      </c>
      <c r="K180" s="5">
        <f t="shared" si="47"/>
        <v>687.40904722257869</v>
      </c>
      <c r="L180" s="11">
        <f t="shared" si="57"/>
        <v>5.4308132632938433E-2</v>
      </c>
      <c r="M180" s="11">
        <f t="shared" si="49"/>
        <v>0.94569186736706157</v>
      </c>
      <c r="N180" s="11">
        <f t="shared" si="48"/>
        <v>0.18913837347341234</v>
      </c>
      <c r="O180" s="11">
        <f t="shared" si="50"/>
        <v>1.0861626526587688E-2</v>
      </c>
      <c r="P180" s="11"/>
      <c r="Q180" s="11"/>
      <c r="R180" s="11"/>
      <c r="S180" s="11"/>
    </row>
    <row r="181" spans="2:19" ht="12" customHeight="1">
      <c r="B181" s="1">
        <f t="shared" si="51"/>
        <v>160</v>
      </c>
      <c r="C181" s="7">
        <f t="shared" si="53"/>
        <v>199991.02009626885</v>
      </c>
      <c r="D181" s="7">
        <f t="shared" si="52"/>
        <v>228565.41920457853</v>
      </c>
      <c r="E181" s="7">
        <f t="shared" si="52"/>
        <v>98670.122260687218</v>
      </c>
      <c r="F181" s="7">
        <f t="shared" si="54"/>
        <v>134349.97521213914</v>
      </c>
      <c r="G181" s="7">
        <f t="shared" si="58"/>
        <v>108067.99630460842</v>
      </c>
      <c r="H181" s="7">
        <f t="shared" si="55"/>
        <v>769644.53307828214</v>
      </c>
      <c r="I181" s="5">
        <f t="shared" si="56"/>
        <v>3.8482226653914107</v>
      </c>
      <c r="J181" s="5">
        <f t="shared" si="46"/>
        <v>14562.243047560654</v>
      </c>
      <c r="K181" s="5">
        <f>$I$9*J181*(1-L181)</f>
        <v>688.82098638469654</v>
      </c>
      <c r="L181" s="11">
        <f t="shared" si="57"/>
        <v>5.396306855339561E-2</v>
      </c>
      <c r="M181" s="11">
        <f t="shared" si="49"/>
        <v>0.94603693144660439</v>
      </c>
      <c r="N181" s="11">
        <f>(1/$N$17)*M181</f>
        <v>0.18920738628932088</v>
      </c>
      <c r="O181" s="11">
        <f t="shared" si="50"/>
        <v>1.0792613710679123E-2</v>
      </c>
      <c r="P181" s="11"/>
      <c r="Q181" s="11"/>
      <c r="R181" s="11"/>
      <c r="S181" s="11"/>
    </row>
    <row r="182" spans="2:19" ht="12" customHeight="1">
      <c r="B182" s="1">
        <f t="shared" si="51"/>
        <v>161</v>
      </c>
      <c r="C182" s="7">
        <f t="shared" si="53"/>
        <v>199991.87461237592</v>
      </c>
      <c r="D182" s="7">
        <f t="shared" si="52"/>
        <v>228661.84145675629</v>
      </c>
      <c r="E182" s="7">
        <f t="shared" si="52"/>
        <v>98746.597600457651</v>
      </c>
      <c r="F182" s="7">
        <f t="shared" si="54"/>
        <v>134640.76101852226</v>
      </c>
      <c r="G182" s="7">
        <f t="shared" si="58"/>
        <v>108573.95802965941</v>
      </c>
      <c r="H182" s="7">
        <f t="shared" si="55"/>
        <v>770615.0327177716</v>
      </c>
      <c r="I182" s="5">
        <f t="shared" si="56"/>
        <v>3.853075163588858</v>
      </c>
      <c r="J182" s="5">
        <f t="shared" si="46"/>
        <v>14585.659918409925</v>
      </c>
      <c r="K182" s="5">
        <f>$I$9*J182*(1-L182)</f>
        <v>690.16780825447449</v>
      </c>
      <c r="L182" s="11">
        <f t="shared" si="57"/>
        <v>5.3635129140301552E-2</v>
      </c>
      <c r="M182" s="11">
        <f t="shared" si="49"/>
        <v>0.94636487085969845</v>
      </c>
      <c r="N182" s="11">
        <f>(1/$N$17)*M182</f>
        <v>0.1892729741719397</v>
      </c>
      <c r="O182" s="11">
        <f t="shared" si="50"/>
        <v>1.0727025828060311E-2</v>
      </c>
      <c r="P182" s="11"/>
      <c r="Q182" s="11"/>
      <c r="R182" s="11"/>
      <c r="S182" s="11"/>
    </row>
    <row r="183" spans="2:19" ht="13" customHeight="1">
      <c r="C183" s="7"/>
      <c r="D183" s="7"/>
      <c r="E183" s="7"/>
      <c r="F183" s="7"/>
      <c r="G183" s="7"/>
      <c r="H183" s="7"/>
      <c r="I183" s="5"/>
      <c r="J183" s="5"/>
      <c r="K183" s="5"/>
      <c r="L183" s="11"/>
      <c r="M183" s="11"/>
      <c r="N183" s="11"/>
      <c r="O183" s="11"/>
      <c r="P183" s="11"/>
      <c r="Q183" s="11"/>
      <c r="R183" s="11"/>
      <c r="S183" s="11"/>
    </row>
    <row r="184" spans="2:19" ht="13" customHeight="1">
      <c r="C184" s="7"/>
      <c r="D184" s="7"/>
      <c r="E184" s="7"/>
      <c r="F184" s="7"/>
      <c r="G184" s="7"/>
      <c r="H184" s="7"/>
      <c r="I184" s="5"/>
      <c r="J184" s="5"/>
      <c r="K184" s="5"/>
      <c r="L184" s="11"/>
      <c r="M184" s="11"/>
      <c r="N184" s="11"/>
      <c r="O184" s="11"/>
      <c r="P184" s="11"/>
      <c r="Q184" s="11"/>
      <c r="R184" s="11"/>
      <c r="S184" s="11"/>
    </row>
    <row r="185" spans="2:19" ht="13" customHeight="1">
      <c r="C185" s="7"/>
      <c r="D185" s="7"/>
      <c r="E185" s="7"/>
      <c r="F185" s="7"/>
      <c r="G185" s="7"/>
      <c r="H185" s="7"/>
      <c r="I185" s="5"/>
      <c r="J185" s="5"/>
      <c r="K185" s="5"/>
      <c r="L185" s="11"/>
      <c r="M185" s="11"/>
      <c r="N185" s="11"/>
      <c r="O185" s="11"/>
      <c r="P185" s="11"/>
      <c r="Q185" s="11"/>
      <c r="R185" s="11"/>
      <c r="S185" s="11"/>
    </row>
    <row r="186" spans="2:19" ht="13" customHeight="1">
      <c r="C186" s="7"/>
      <c r="D186" s="7"/>
      <c r="E186" s="7"/>
      <c r="F186" s="7"/>
      <c r="G186" s="7"/>
      <c r="H186" s="7"/>
      <c r="I186" s="5"/>
      <c r="J186" s="5"/>
      <c r="K186" s="5"/>
      <c r="L186" s="11"/>
      <c r="M186" s="11"/>
      <c r="N186" s="11"/>
      <c r="O186" s="11"/>
      <c r="P186" s="11"/>
      <c r="Q186" s="11"/>
      <c r="R186" s="11"/>
      <c r="S186" s="11"/>
    </row>
    <row r="187" spans="2:19" ht="13" customHeight="1">
      <c r="C187" s="7"/>
      <c r="D187" s="7"/>
      <c r="E187" s="7"/>
      <c r="F187" s="7"/>
      <c r="G187" s="7"/>
      <c r="H187" s="7"/>
      <c r="I187" s="5"/>
      <c r="J187" s="5"/>
      <c r="K187" s="5"/>
      <c r="L187" s="11"/>
      <c r="M187" s="11"/>
      <c r="N187" s="11"/>
      <c r="O187" s="11"/>
      <c r="P187" s="11"/>
      <c r="Q187" s="11"/>
      <c r="R187" s="11"/>
      <c r="S187" s="11"/>
    </row>
    <row r="188" spans="2:19" ht="13" customHeight="1">
      <c r="C188" s="7"/>
      <c r="D188" s="7"/>
      <c r="E188" s="7"/>
      <c r="F188" s="7"/>
      <c r="G188" s="7"/>
      <c r="H188" s="7"/>
      <c r="I188" s="5"/>
      <c r="J188" s="5"/>
      <c r="K188" s="5"/>
      <c r="L188" s="11"/>
      <c r="M188" s="11"/>
      <c r="N188" s="11"/>
      <c r="O188" s="11"/>
      <c r="P188" s="11"/>
      <c r="Q188" s="11"/>
      <c r="R188" s="11"/>
      <c r="S188" s="11"/>
    </row>
    <row r="189" spans="2:19" ht="13" customHeight="1">
      <c r="C189" s="7"/>
      <c r="D189" s="7"/>
      <c r="E189" s="7"/>
      <c r="F189" s="7"/>
      <c r="G189" s="7"/>
      <c r="H189" s="7"/>
      <c r="I189" s="5"/>
      <c r="J189" s="5"/>
      <c r="K189" s="5"/>
      <c r="L189" s="11"/>
      <c r="M189" s="11"/>
      <c r="N189" s="11"/>
      <c r="O189" s="11"/>
      <c r="P189" s="11"/>
      <c r="Q189" s="11"/>
      <c r="R189" s="11"/>
      <c r="S189" s="11"/>
    </row>
    <row r="190" spans="2:19" ht="13" customHeight="1">
      <c r="C190" s="7"/>
      <c r="D190" s="7"/>
      <c r="E190" s="7"/>
      <c r="F190" s="7"/>
      <c r="G190" s="7"/>
      <c r="H190" s="7"/>
      <c r="I190" s="5"/>
      <c r="J190" s="5"/>
      <c r="K190" s="5"/>
      <c r="L190" s="11"/>
      <c r="M190" s="11"/>
      <c r="N190" s="11"/>
      <c r="O190" s="11"/>
      <c r="P190" s="11"/>
      <c r="Q190" s="11"/>
      <c r="R190" s="11"/>
      <c r="S190" s="11"/>
    </row>
    <row r="191" spans="2:19" ht="13" customHeight="1">
      <c r="C191" s="7"/>
      <c r="D191" s="7"/>
      <c r="E191" s="7"/>
      <c r="F191" s="7"/>
      <c r="G191" s="7"/>
      <c r="H191" s="7"/>
      <c r="I191" s="5"/>
      <c r="J191" s="5"/>
      <c r="K191" s="5"/>
      <c r="L191" s="11"/>
      <c r="M191" s="11"/>
      <c r="N191" s="11"/>
      <c r="O191" s="11"/>
      <c r="P191" s="11"/>
      <c r="Q191" s="11"/>
      <c r="R191" s="11"/>
      <c r="S191" s="11"/>
    </row>
    <row r="192" spans="2:19" ht="13" customHeight="1">
      <c r="C192" s="7"/>
      <c r="D192" s="7"/>
      <c r="E192" s="7"/>
      <c r="F192" s="7"/>
      <c r="G192" s="7"/>
      <c r="H192" s="7"/>
      <c r="I192" s="5"/>
      <c r="J192" s="5"/>
      <c r="K192" s="5"/>
      <c r="L192" s="11"/>
      <c r="M192" s="11"/>
      <c r="N192" s="11"/>
      <c r="O192" s="11"/>
      <c r="P192" s="11"/>
      <c r="Q192" s="11"/>
      <c r="R192" s="11"/>
      <c r="S192" s="11"/>
    </row>
    <row r="193" spans="3:19" ht="13" customHeight="1">
      <c r="C193" s="7"/>
      <c r="D193" s="7"/>
      <c r="E193" s="7"/>
      <c r="F193" s="7"/>
      <c r="G193" s="7"/>
      <c r="H193" s="7"/>
      <c r="I193" s="5"/>
      <c r="J193" s="5"/>
      <c r="K193" s="5"/>
      <c r="L193" s="11"/>
      <c r="M193" s="11"/>
      <c r="N193" s="11"/>
      <c r="O193" s="11"/>
      <c r="P193" s="11"/>
      <c r="Q193" s="11"/>
      <c r="R193" s="11"/>
      <c r="S193" s="11"/>
    </row>
    <row r="194" spans="3:19" ht="13" customHeight="1">
      <c r="C194" s="7"/>
      <c r="D194" s="7"/>
      <c r="E194" s="7"/>
      <c r="F194" s="7"/>
      <c r="G194" s="7"/>
      <c r="H194" s="7"/>
      <c r="I194" s="5"/>
      <c r="J194" s="5"/>
      <c r="K194" s="5"/>
      <c r="L194" s="11"/>
      <c r="M194" s="11"/>
      <c r="N194" s="11"/>
      <c r="O194" s="11"/>
      <c r="P194" s="11"/>
      <c r="Q194" s="11"/>
      <c r="R194" s="11"/>
      <c r="S194" s="11"/>
    </row>
    <row r="195" spans="3:19" ht="13" customHeight="1">
      <c r="C195" s="7"/>
      <c r="D195" s="7"/>
      <c r="E195" s="7"/>
      <c r="F195" s="7"/>
      <c r="G195" s="7"/>
      <c r="H195" s="7"/>
      <c r="I195" s="5"/>
      <c r="J195" s="5"/>
      <c r="K195" s="5"/>
      <c r="L195" s="11"/>
      <c r="M195" s="11"/>
      <c r="N195" s="11"/>
      <c r="O195" s="11"/>
      <c r="P195" s="11"/>
      <c r="Q195" s="11"/>
      <c r="R195" s="11"/>
      <c r="S195" s="11"/>
    </row>
    <row r="196" spans="3:19" ht="13" customHeight="1">
      <c r="C196" s="7"/>
      <c r="D196" s="7"/>
      <c r="E196" s="7"/>
      <c r="F196" s="7"/>
      <c r="G196" s="7"/>
      <c r="H196" s="7"/>
      <c r="I196" s="5"/>
      <c r="J196" s="5"/>
      <c r="K196" s="5"/>
      <c r="L196" s="11"/>
      <c r="M196" s="11"/>
      <c r="N196" s="11"/>
      <c r="O196" s="11"/>
      <c r="P196" s="11"/>
      <c r="Q196" s="11"/>
      <c r="R196" s="11"/>
      <c r="S196" s="11"/>
    </row>
    <row r="197" spans="3:19" ht="13" customHeight="1">
      <c r="C197" s="7"/>
      <c r="D197" s="7"/>
      <c r="E197" s="7"/>
      <c r="F197" s="7"/>
      <c r="G197" s="7"/>
      <c r="H197" s="7"/>
      <c r="I197" s="5"/>
      <c r="J197" s="5"/>
      <c r="K197" s="5"/>
      <c r="L197" s="11"/>
      <c r="M197" s="11"/>
      <c r="N197" s="11"/>
      <c r="O197" s="11"/>
      <c r="P197" s="11"/>
      <c r="Q197" s="11"/>
      <c r="R197" s="11"/>
      <c r="S197" s="11"/>
    </row>
    <row r="198" spans="3:19" ht="13" customHeight="1">
      <c r="C198" s="7"/>
      <c r="D198" s="7"/>
      <c r="E198" s="7"/>
      <c r="F198" s="7"/>
      <c r="G198" s="7"/>
      <c r="H198" s="7"/>
      <c r="I198" s="5"/>
      <c r="J198" s="5"/>
      <c r="K198" s="5"/>
      <c r="L198" s="11"/>
      <c r="M198" s="11"/>
      <c r="N198" s="11"/>
      <c r="O198" s="11"/>
      <c r="P198" s="11"/>
      <c r="Q198" s="11"/>
      <c r="R198" s="11"/>
      <c r="S198" s="11"/>
    </row>
    <row r="199" spans="3:19" ht="13" customHeight="1">
      <c r="C199" s="7"/>
      <c r="D199" s="7"/>
      <c r="E199" s="7"/>
      <c r="F199" s="7"/>
      <c r="G199" s="7"/>
      <c r="H199" s="7"/>
      <c r="I199" s="5"/>
      <c r="J199" s="5"/>
      <c r="K199" s="5"/>
      <c r="L199" s="11"/>
      <c r="M199" s="11"/>
      <c r="N199" s="11"/>
      <c r="O199" s="11"/>
      <c r="P199" s="11"/>
      <c r="Q199" s="11"/>
      <c r="R199" s="11"/>
      <c r="S199" s="11"/>
    </row>
    <row r="200" spans="3:19" ht="13" customHeight="1">
      <c r="C200" s="7"/>
      <c r="D200" s="7"/>
      <c r="E200" s="7"/>
      <c r="F200" s="7"/>
      <c r="G200" s="7"/>
      <c r="H200" s="7"/>
      <c r="I200" s="5"/>
      <c r="J200" s="5"/>
      <c r="K200" s="5"/>
      <c r="L200" s="11"/>
      <c r="M200" s="11"/>
      <c r="N200" s="11"/>
      <c r="O200" s="11"/>
      <c r="P200" s="11"/>
      <c r="Q200" s="11"/>
      <c r="R200" s="11"/>
      <c r="S200" s="11"/>
    </row>
    <row r="201" spans="3:19" ht="13" customHeight="1">
      <c r="C201" s="7"/>
      <c r="D201" s="7"/>
      <c r="E201" s="7"/>
      <c r="F201" s="7"/>
      <c r="G201" s="7"/>
      <c r="H201" s="7"/>
      <c r="I201" s="5"/>
      <c r="J201" s="5"/>
      <c r="K201" s="5"/>
      <c r="L201" s="11"/>
      <c r="M201" s="11"/>
      <c r="N201" s="11"/>
      <c r="O201" s="11"/>
      <c r="P201" s="11"/>
      <c r="Q201" s="11"/>
      <c r="R201" s="11"/>
      <c r="S201" s="11"/>
    </row>
    <row r="202" spans="3:19" ht="13" customHeight="1">
      <c r="C202" s="7"/>
      <c r="D202" s="7"/>
      <c r="E202" s="7"/>
      <c r="F202" s="7"/>
      <c r="G202" s="7"/>
      <c r="H202" s="7"/>
      <c r="I202" s="5"/>
      <c r="J202" s="5"/>
      <c r="K202" s="5"/>
      <c r="L202" s="11"/>
      <c r="M202" s="11"/>
      <c r="N202" s="11"/>
      <c r="O202" s="11"/>
      <c r="P202" s="11"/>
      <c r="Q202" s="11"/>
      <c r="R202" s="11"/>
      <c r="S202" s="11"/>
    </row>
    <row r="203" spans="3:19" ht="13" customHeight="1">
      <c r="C203" s="7"/>
      <c r="D203" s="7"/>
      <c r="E203" s="7"/>
      <c r="F203" s="7"/>
      <c r="G203" s="7"/>
      <c r="H203" s="7"/>
      <c r="I203" s="5"/>
      <c r="J203" s="5"/>
      <c r="K203" s="5"/>
      <c r="L203" s="11"/>
      <c r="M203" s="11"/>
      <c r="N203" s="11"/>
      <c r="O203" s="11"/>
      <c r="P203" s="11"/>
      <c r="Q203" s="11"/>
      <c r="R203" s="11"/>
      <c r="S203" s="11"/>
    </row>
    <row r="204" spans="3:19" ht="13" customHeight="1">
      <c r="C204" s="7"/>
      <c r="D204" s="7"/>
      <c r="E204" s="7"/>
      <c r="F204" s="7"/>
      <c r="G204" s="7"/>
      <c r="H204" s="7"/>
      <c r="I204" s="5"/>
      <c r="J204" s="5"/>
      <c r="K204" s="5"/>
      <c r="L204" s="11"/>
      <c r="M204" s="11"/>
      <c r="N204" s="11"/>
      <c r="O204" s="11"/>
      <c r="P204" s="11"/>
      <c r="Q204" s="11"/>
      <c r="R204" s="11"/>
      <c r="S204" s="11"/>
    </row>
    <row r="205" spans="3:19" ht="13" customHeight="1">
      <c r="C205" s="7"/>
      <c r="D205" s="7"/>
      <c r="E205" s="7"/>
      <c r="F205" s="7"/>
      <c r="G205" s="7"/>
      <c r="H205" s="7"/>
      <c r="I205" s="5"/>
      <c r="J205" s="5"/>
      <c r="K205" s="5"/>
      <c r="L205" s="11"/>
      <c r="M205" s="11"/>
      <c r="N205" s="11"/>
      <c r="O205" s="11"/>
      <c r="P205" s="11"/>
      <c r="Q205" s="11"/>
      <c r="R205" s="11"/>
      <c r="S205" s="11"/>
    </row>
    <row r="206" spans="3:19" ht="13" customHeight="1">
      <c r="C206" s="7"/>
      <c r="D206" s="7"/>
      <c r="E206" s="7"/>
      <c r="F206" s="7"/>
      <c r="G206" s="7"/>
      <c r="H206" s="7"/>
      <c r="I206" s="5"/>
      <c r="J206" s="5"/>
      <c r="K206" s="5"/>
      <c r="L206" s="11"/>
      <c r="M206" s="11"/>
      <c r="N206" s="11"/>
      <c r="O206" s="11"/>
      <c r="P206" s="11"/>
      <c r="Q206" s="11"/>
      <c r="R206" s="11"/>
      <c r="S206" s="11"/>
    </row>
    <row r="207" spans="3:19" ht="13" customHeight="1">
      <c r="C207" s="7"/>
      <c r="D207" s="7"/>
      <c r="E207" s="7"/>
      <c r="F207" s="7"/>
      <c r="G207" s="7"/>
      <c r="H207" s="7"/>
      <c r="I207" s="5"/>
      <c r="J207" s="5"/>
      <c r="K207" s="5"/>
      <c r="L207" s="11"/>
      <c r="M207" s="11"/>
      <c r="N207" s="11"/>
      <c r="O207" s="11"/>
      <c r="P207" s="11"/>
      <c r="Q207" s="11"/>
      <c r="R207" s="11"/>
      <c r="S207" s="11"/>
    </row>
    <row r="208" spans="3:19" ht="13" customHeight="1">
      <c r="C208" s="7"/>
      <c r="D208" s="7"/>
      <c r="E208" s="7"/>
      <c r="F208" s="7"/>
      <c r="G208" s="7"/>
      <c r="H208" s="7"/>
      <c r="I208" s="5"/>
      <c r="J208" s="5"/>
      <c r="K208" s="5"/>
      <c r="L208" s="11"/>
      <c r="M208" s="11"/>
      <c r="N208" s="11"/>
      <c r="O208" s="11"/>
      <c r="P208" s="11"/>
      <c r="Q208" s="11"/>
      <c r="R208" s="11"/>
      <c r="S208" s="11"/>
    </row>
    <row r="209" spans="2:19" ht="13" customHeight="1">
      <c r="C209" s="7"/>
      <c r="D209" s="7"/>
      <c r="E209" s="7"/>
      <c r="F209" s="7"/>
      <c r="G209" s="7"/>
      <c r="H209" s="7"/>
      <c r="I209" s="5"/>
      <c r="J209" s="5"/>
      <c r="K209" s="5"/>
      <c r="L209" s="11"/>
      <c r="M209" s="11"/>
      <c r="N209" s="11"/>
      <c r="O209" s="11"/>
      <c r="P209" s="11"/>
      <c r="Q209" s="11"/>
      <c r="R209" s="11"/>
      <c r="S209" s="11"/>
    </row>
    <row r="210" spans="2:19" ht="13" customHeight="1">
      <c r="C210" s="7"/>
      <c r="D210" s="7"/>
      <c r="E210" s="7"/>
      <c r="F210" s="7"/>
      <c r="G210" s="7"/>
      <c r="H210" s="7"/>
      <c r="I210" s="5"/>
      <c r="J210" s="5"/>
      <c r="K210" s="5"/>
      <c r="L210" s="11"/>
      <c r="M210" s="11"/>
      <c r="N210" s="11"/>
      <c r="O210" s="11"/>
      <c r="P210" s="11"/>
      <c r="Q210" s="11"/>
      <c r="R210" s="11"/>
      <c r="S210" s="11"/>
    </row>
    <row r="211" spans="2:19" ht="13" customHeight="1">
      <c r="C211" s="7"/>
      <c r="D211" s="7"/>
      <c r="E211" s="7"/>
      <c r="F211" s="7"/>
      <c r="G211" s="7"/>
      <c r="H211" s="7"/>
      <c r="I211" s="5"/>
      <c r="J211" s="5"/>
      <c r="K211" s="5"/>
      <c r="L211" s="11"/>
      <c r="M211" s="11"/>
      <c r="N211" s="11"/>
      <c r="O211" s="11"/>
      <c r="P211" s="11"/>
      <c r="Q211" s="11"/>
      <c r="R211" s="11"/>
      <c r="S211" s="11"/>
    </row>
    <row r="212" spans="2:19" ht="13" customHeight="1">
      <c r="C212" s="7"/>
      <c r="D212" s="7"/>
      <c r="E212" s="7"/>
      <c r="F212" s="7"/>
      <c r="G212" s="7"/>
      <c r="H212" s="7"/>
      <c r="I212" s="5"/>
      <c r="J212" s="5"/>
      <c r="K212" s="5"/>
      <c r="L212" s="11"/>
      <c r="M212" s="11"/>
      <c r="N212" s="11"/>
      <c r="O212" s="11"/>
      <c r="P212" s="11"/>
      <c r="Q212" s="11"/>
      <c r="R212" s="11"/>
      <c r="S212" s="11"/>
    </row>
    <row r="213" spans="2:19" ht="13" customHeight="1" thickBot="1">
      <c r="C213" s="7"/>
      <c r="D213" s="7"/>
      <c r="E213" s="7"/>
      <c r="F213" s="7"/>
      <c r="G213" s="7"/>
      <c r="H213" s="7"/>
      <c r="I213" s="5"/>
      <c r="J213" s="5"/>
      <c r="K213" s="5"/>
      <c r="L213" s="11"/>
      <c r="M213" s="11"/>
      <c r="N213" s="11"/>
      <c r="O213" s="11"/>
      <c r="P213" s="11"/>
      <c r="Q213" s="11"/>
      <c r="R213" s="11"/>
      <c r="S213" s="11"/>
    </row>
    <row r="214" spans="2:19" ht="15" thickBot="1">
      <c r="C214" s="42"/>
      <c r="D214" s="43"/>
      <c r="E214" s="44"/>
      <c r="F214" s="44"/>
      <c r="G214" s="45" t="s">
        <v>39</v>
      </c>
      <c r="H214" s="44"/>
      <c r="I214" s="44"/>
      <c r="J214" s="44"/>
      <c r="K214" s="44"/>
      <c r="L214" s="46"/>
      <c r="M214" s="8"/>
      <c r="N214" s="8"/>
      <c r="O214" s="8"/>
      <c r="P214" s="8"/>
      <c r="Q214" s="8"/>
      <c r="R214" s="8"/>
      <c r="S214" s="8"/>
    </row>
    <row r="215" spans="2:19">
      <c r="I215" s="9" t="s">
        <v>31</v>
      </c>
      <c r="J215" s="4"/>
      <c r="K215" s="4"/>
      <c r="L215" s="19" t="s">
        <v>48</v>
      </c>
      <c r="M215" s="19"/>
      <c r="N215" s="19"/>
      <c r="O215" s="19"/>
      <c r="P215" s="19"/>
      <c r="Q215" s="19"/>
      <c r="R215" s="19"/>
      <c r="S215" s="19"/>
    </row>
    <row r="216" spans="2:19">
      <c r="C216" s="19" t="str">
        <f t="shared" ref="C216:K216" si="59">C20</f>
        <v>Palm</v>
      </c>
      <c r="D216" s="19" t="str">
        <f t="shared" si="59"/>
        <v>Bamboo</v>
      </c>
      <c r="E216" s="19" t="str">
        <f t="shared" si="59"/>
        <v>Rosewood</v>
      </c>
      <c r="F216" s="19" t="str">
        <f t="shared" si="59"/>
        <v>Teak</v>
      </c>
      <c r="G216" s="19" t="str">
        <f t="shared" si="59"/>
        <v>Ebony</v>
      </c>
      <c r="H216" s="19" t="str">
        <f t="shared" si="59"/>
        <v>Total(m^3)</v>
      </c>
      <c r="I216" s="19" t="str">
        <f t="shared" si="59"/>
        <v>m^3/ha</v>
      </c>
      <c r="J216" s="19" t="str">
        <f t="shared" si="59"/>
        <v>Pry(t)</v>
      </c>
      <c r="K216" s="19" t="str">
        <f t="shared" si="59"/>
        <v>Prdt(t)</v>
      </c>
      <c r="L216" s="19" t="s">
        <v>32</v>
      </c>
      <c r="M216" s="19"/>
      <c r="N216" s="19"/>
      <c r="O216" s="19"/>
      <c r="P216" s="19"/>
      <c r="Q216" s="19"/>
      <c r="R216" s="19"/>
      <c r="S216" s="19"/>
    </row>
    <row r="217" spans="2:19">
      <c r="B217" s="1">
        <f>B21</f>
        <v>0</v>
      </c>
      <c r="C217" s="4">
        <f>IF($B217&lt;C$12,0,$C$14)</f>
        <v>0</v>
      </c>
      <c r="D217" s="4">
        <f>IF(B217&lt;$D$12,0,$D$14)</f>
        <v>0</v>
      </c>
      <c r="E217" s="4">
        <f>IF(B217&lt;$E$12,0,$E$14)</f>
        <v>0</v>
      </c>
      <c r="F217" s="4">
        <f>IF(B217&lt;$F$12,0,$F$14)</f>
        <v>0</v>
      </c>
      <c r="G217" s="4">
        <f>IF(B217&lt;$G$12,0,$G$14)</f>
        <v>0</v>
      </c>
      <c r="H217" s="4">
        <f t="shared" ref="H217:H280" si="60">SUM(C217:G217)</f>
        <v>0</v>
      </c>
      <c r="I217" s="4">
        <f t="shared" ref="I217:L218" si="61">I21</f>
        <v>1.2500000000000001E-2</v>
      </c>
      <c r="J217" s="4">
        <f t="shared" si="61"/>
        <v>50</v>
      </c>
      <c r="K217" s="4">
        <f t="shared" si="61"/>
        <v>2.5</v>
      </c>
      <c r="L217" s="11">
        <f t="shared" si="61"/>
        <v>0</v>
      </c>
      <c r="M217" s="11"/>
      <c r="N217" s="11"/>
      <c r="O217" s="11"/>
      <c r="P217" s="11"/>
      <c r="Q217" s="11"/>
      <c r="R217" s="11"/>
      <c r="S217" s="11"/>
    </row>
    <row r="218" spans="2:19">
      <c r="B218" s="1">
        <f>B22</f>
        <v>1</v>
      </c>
      <c r="C218" s="4">
        <f>IF($B218&lt;C$12,0,$C$14)</f>
        <v>0</v>
      </c>
      <c r="D218" s="4">
        <f>IF(B218&lt;$D$12,0,$D$14)</f>
        <v>0</v>
      </c>
      <c r="E218" s="4">
        <f>IF(B218&lt;$E$12,0,$E$14)</f>
        <v>0</v>
      </c>
      <c r="F218" s="4">
        <f>IF(B218&lt;$F$12,0,$F$14)</f>
        <v>0</v>
      </c>
      <c r="G218" s="4">
        <f>IF(B218&lt;$G$12,0,$G$14)</f>
        <v>0</v>
      </c>
      <c r="H218" s="4">
        <f t="shared" si="60"/>
        <v>0</v>
      </c>
      <c r="I218" s="4">
        <f t="shared" si="61"/>
        <v>1.3360027427253274E-2</v>
      </c>
      <c r="J218" s="4">
        <f t="shared" si="61"/>
        <v>53.431246947052053</v>
      </c>
      <c r="K218" s="4">
        <f t="shared" si="61"/>
        <v>2.6711192827466808</v>
      </c>
      <c r="L218" s="11">
        <f t="shared" si="61"/>
        <v>1.6584475610736948E-4</v>
      </c>
      <c r="M218" s="11"/>
      <c r="N218" s="11"/>
      <c r="O218" s="11"/>
      <c r="P218" s="11"/>
      <c r="Q218" s="11"/>
      <c r="R218" s="11"/>
      <c r="S218" s="11"/>
    </row>
    <row r="219" spans="2:19" ht="1" customHeight="1">
      <c r="B219" s="1">
        <f>B218+1</f>
        <v>2</v>
      </c>
      <c r="C219" s="4">
        <f t="shared" ref="C219:C234" si="62">IF($B219&lt;C$12,0,$C$14)</f>
        <v>0</v>
      </c>
      <c r="D219" s="4">
        <f t="shared" ref="D219:D240" si="63">IF(B219&lt;$D$12,0,$D$14)</f>
        <v>0</v>
      </c>
      <c r="E219" s="4">
        <f t="shared" ref="E219:E240" si="64">IF(B219&lt;$E$12,0,$E$14)</f>
        <v>0</v>
      </c>
      <c r="F219" s="4">
        <f t="shared" ref="F219:F240" si="65">IF(B219&lt;$F$12,0,$F$14)</f>
        <v>0</v>
      </c>
      <c r="G219" s="4">
        <f t="shared" ref="G219:G240" si="66">IF(B219&lt;$G$12,0,$G$14)</f>
        <v>0</v>
      </c>
      <c r="H219" s="4">
        <f t="shared" si="60"/>
        <v>0</v>
      </c>
      <c r="I219" s="4">
        <f>I23</f>
        <v>1.4283788990128984E-2</v>
      </c>
      <c r="J219" s="4">
        <f>J23</f>
        <v>57.097056526812885</v>
      </c>
      <c r="K219" s="4">
        <f>K23</f>
        <v>2.8529491249476826</v>
      </c>
      <c r="L219" s="11">
        <f>L23</f>
        <v>6.6682995893774244E-4</v>
      </c>
      <c r="M219" s="11"/>
      <c r="N219" s="11"/>
      <c r="O219" s="11"/>
      <c r="P219" s="11"/>
      <c r="Q219" s="11"/>
      <c r="R219" s="11"/>
      <c r="S219" s="11"/>
    </row>
    <row r="220" spans="2:19" ht="1" customHeight="1">
      <c r="B220" s="1">
        <f t="shared" ref="B220:B283" si="67">B219+1</f>
        <v>3</v>
      </c>
      <c r="C220" s="4">
        <f t="shared" si="62"/>
        <v>0</v>
      </c>
      <c r="D220" s="4">
        <f t="shared" si="63"/>
        <v>0</v>
      </c>
      <c r="E220" s="4">
        <f t="shared" si="64"/>
        <v>0</v>
      </c>
      <c r="F220" s="4">
        <f t="shared" si="65"/>
        <v>0</v>
      </c>
      <c r="G220" s="4">
        <f t="shared" si="66"/>
        <v>0</v>
      </c>
      <c r="H220" s="4">
        <f t="shared" si="60"/>
        <v>0</v>
      </c>
      <c r="I220" s="4">
        <f t="shared" ref="I220:L283" si="68">I24</f>
        <v>1.527636522951562E-2</v>
      </c>
      <c r="J220" s="4">
        <f t="shared" si="68"/>
        <v>61.013328088377051</v>
      </c>
      <c r="K220" s="4">
        <f t="shared" si="68"/>
        <v>3.0460667086790192</v>
      </c>
      <c r="L220" s="11">
        <f t="shared" si="68"/>
        <v>1.5077675268495572E-3</v>
      </c>
      <c r="M220" s="11"/>
      <c r="N220" s="11"/>
      <c r="O220" s="11"/>
      <c r="P220" s="11"/>
      <c r="Q220" s="11"/>
      <c r="R220" s="11"/>
      <c r="S220" s="11"/>
    </row>
    <row r="221" spans="2:19" ht="1" customHeight="1">
      <c r="B221" s="1">
        <f t="shared" si="67"/>
        <v>4</v>
      </c>
      <c r="C221" s="4">
        <f t="shared" si="62"/>
        <v>0</v>
      </c>
      <c r="D221" s="4">
        <f t="shared" si="63"/>
        <v>0</v>
      </c>
      <c r="E221" s="4">
        <f t="shared" si="64"/>
        <v>0</v>
      </c>
      <c r="F221" s="4">
        <f t="shared" si="65"/>
        <v>0</v>
      </c>
      <c r="G221" s="4">
        <f t="shared" si="66"/>
        <v>0</v>
      </c>
      <c r="H221" s="4">
        <f t="shared" si="60"/>
        <v>0</v>
      </c>
      <c r="I221" s="4">
        <f t="shared" si="68"/>
        <v>1.6343266098631015E-2</v>
      </c>
      <c r="J221" s="4">
        <f t="shared" si="68"/>
        <v>65.19701792896474</v>
      </c>
      <c r="K221" s="4">
        <f t="shared" si="68"/>
        <v>3.25107227739641</v>
      </c>
      <c r="L221" s="11">
        <f t="shared" si="68"/>
        <v>2.6929510982823812E-3</v>
      </c>
      <c r="M221" s="11"/>
      <c r="N221" s="11"/>
      <c r="O221" s="11"/>
      <c r="P221" s="11"/>
      <c r="Q221" s="11"/>
      <c r="R221" s="11"/>
      <c r="S221" s="11"/>
    </row>
    <row r="222" spans="2:19" ht="1" customHeight="1">
      <c r="B222" s="1">
        <f t="shared" si="67"/>
        <v>5</v>
      </c>
      <c r="C222" s="4">
        <f t="shared" si="62"/>
        <v>0</v>
      </c>
      <c r="D222" s="4">
        <f t="shared" si="63"/>
        <v>0</v>
      </c>
      <c r="E222" s="4">
        <f t="shared" si="64"/>
        <v>0</v>
      </c>
      <c r="F222" s="4">
        <f t="shared" si="65"/>
        <v>0</v>
      </c>
      <c r="G222" s="4">
        <f t="shared" si="66"/>
        <v>0</v>
      </c>
      <c r="H222" s="4">
        <f t="shared" si="60"/>
        <v>0</v>
      </c>
      <c r="I222" s="4">
        <f t="shared" si="68"/>
        <v>1.7490468307727901E-2</v>
      </c>
      <c r="J222" s="4">
        <f t="shared" si="68"/>
        <v>69.666206295522471</v>
      </c>
      <c r="K222" s="4">
        <f t="shared" si="68"/>
        <v>3.4685894441330527</v>
      </c>
      <c r="L222" s="11">
        <f t="shared" si="68"/>
        <v>4.2261151929603447E-3</v>
      </c>
      <c r="M222" s="11"/>
      <c r="N222" s="11"/>
      <c r="O222" s="11"/>
      <c r="P222" s="11"/>
      <c r="Q222" s="11"/>
      <c r="R222" s="11"/>
      <c r="S222" s="11"/>
    </row>
    <row r="223" spans="2:19" ht="1" customHeight="1">
      <c r="B223" s="1">
        <f t="shared" si="67"/>
        <v>6</v>
      </c>
      <c r="C223" s="4">
        <f t="shared" si="62"/>
        <v>0</v>
      </c>
      <c r="D223" s="4">
        <f t="shared" si="63"/>
        <v>0</v>
      </c>
      <c r="E223" s="4">
        <f t="shared" si="64"/>
        <v>0</v>
      </c>
      <c r="F223" s="4">
        <f t="shared" si="65"/>
        <v>0</v>
      </c>
      <c r="G223" s="4">
        <f t="shared" si="66"/>
        <v>0</v>
      </c>
      <c r="H223" s="4">
        <f t="shared" si="60"/>
        <v>0</v>
      </c>
      <c r="I223" s="4">
        <f t="shared" si="68"/>
        <v>1.8724455827681469E-2</v>
      </c>
      <c r="J223" s="4">
        <f t="shared" si="68"/>
        <v>74.440168105118445</v>
      </c>
      <c r="K223" s="4">
        <f t="shared" si="68"/>
        <v>3.6992654676552776</v>
      </c>
      <c r="L223" s="11">
        <f t="shared" si="68"/>
        <v>6.1103939390703133E-3</v>
      </c>
      <c r="M223" s="11"/>
      <c r="N223" s="11"/>
      <c r="O223" s="11"/>
      <c r="P223" s="11"/>
      <c r="Q223" s="11"/>
      <c r="R223" s="11"/>
      <c r="S223" s="11"/>
    </row>
    <row r="224" spans="2:19" ht="1" customHeight="1">
      <c r="B224" s="1">
        <f t="shared" si="67"/>
        <v>7</v>
      </c>
      <c r="C224" s="4">
        <f t="shared" si="62"/>
        <v>0</v>
      </c>
      <c r="D224" s="4">
        <f t="shared" si="63"/>
        <v>0</v>
      </c>
      <c r="E224" s="4">
        <f t="shared" si="64"/>
        <v>0</v>
      </c>
      <c r="F224" s="4">
        <f t="shared" si="65"/>
        <v>0</v>
      </c>
      <c r="G224" s="4">
        <f t="shared" si="66"/>
        <v>0</v>
      </c>
      <c r="H224" s="4">
        <f t="shared" si="60"/>
        <v>0</v>
      </c>
      <c r="I224" s="4">
        <f t="shared" si="68"/>
        <v>2.0052263778011344E-2</v>
      </c>
      <c r="J224" s="4">
        <f t="shared" si="68"/>
        <v>79.539447500538813</v>
      </c>
      <c r="K224" s="4">
        <f t="shared" si="68"/>
        <v>3.9437714980268397</v>
      </c>
      <c r="L224" s="11">
        <f t="shared" si="68"/>
        <v>8.3482795124711906E-3</v>
      </c>
      <c r="M224" s="11"/>
      <c r="N224" s="11"/>
      <c r="O224" s="11"/>
      <c r="P224" s="11"/>
      <c r="Q224" s="11"/>
      <c r="R224" s="11"/>
      <c r="S224" s="11"/>
    </row>
    <row r="225" spans="2:19" ht="1" customHeight="1">
      <c r="B225" s="1">
        <f t="shared" si="67"/>
        <v>8</v>
      </c>
      <c r="C225" s="4">
        <f t="shared" si="62"/>
        <v>0</v>
      </c>
      <c r="D225" s="4">
        <f t="shared" si="63"/>
        <v>0</v>
      </c>
      <c r="E225" s="4">
        <f t="shared" si="64"/>
        <v>0</v>
      </c>
      <c r="F225" s="4">
        <f t="shared" si="65"/>
        <v>0</v>
      </c>
      <c r="G225" s="4">
        <f t="shared" si="66"/>
        <v>0</v>
      </c>
      <c r="H225" s="4">
        <f t="shared" si="60"/>
        <v>0</v>
      </c>
      <c r="I225" s="4">
        <f t="shared" si="68"/>
        <v>2.1481525929909758E-2</v>
      </c>
      <c r="J225" s="4">
        <f t="shared" si="68"/>
        <v>84.985936343803345</v>
      </c>
      <c r="K225" s="4">
        <f t="shared" si="68"/>
        <v>4.2028027942469217</v>
      </c>
      <c r="L225" s="11">
        <f t="shared" si="68"/>
        <v>1.0941580441064525E-2</v>
      </c>
      <c r="M225" s="11"/>
      <c r="N225" s="11"/>
      <c r="O225" s="11"/>
      <c r="P225" s="11"/>
      <c r="Q225" s="11"/>
      <c r="R225" s="11"/>
      <c r="S225" s="11"/>
    </row>
    <row r="226" spans="2:19" ht="1" customHeight="1">
      <c r="B226" s="1">
        <f t="shared" si="67"/>
        <v>9</v>
      </c>
      <c r="C226" s="4">
        <f t="shared" si="62"/>
        <v>0</v>
      </c>
      <c r="D226" s="4">
        <f t="shared" si="63"/>
        <v>0</v>
      </c>
      <c r="E226" s="4">
        <f t="shared" si="64"/>
        <v>0</v>
      </c>
      <c r="F226" s="4">
        <f t="shared" si="65"/>
        <v>0</v>
      </c>
      <c r="G226" s="4">
        <f t="shared" si="66"/>
        <v>0</v>
      </c>
      <c r="H226" s="4">
        <f t="shared" si="60"/>
        <v>0</v>
      </c>
      <c r="I226" s="4">
        <f t="shared" si="68"/>
        <v>2.302052605683216E-2</v>
      </c>
      <c r="J226" s="4">
        <f t="shared" si="68"/>
        <v>90.802956732419275</v>
      </c>
      <c r="K226" s="4">
        <f t="shared" si="68"/>
        <v>4.477078918067642</v>
      </c>
      <c r="L226" s="11">
        <f t="shared" si="68"/>
        <v>1.3891379933623771E-2</v>
      </c>
      <c r="M226" s="11"/>
      <c r="N226" s="11"/>
      <c r="O226" s="11"/>
      <c r="P226" s="11"/>
      <c r="Q226" s="11"/>
      <c r="R226" s="11"/>
      <c r="S226" s="11"/>
    </row>
    <row r="227" spans="2:19" ht="1" customHeight="1">
      <c r="B227" s="1">
        <f t="shared" si="67"/>
        <v>10</v>
      </c>
      <c r="C227" s="4">
        <f t="shared" si="62"/>
        <v>0</v>
      </c>
      <c r="D227" s="4">
        <f t="shared" si="63"/>
        <v>0</v>
      </c>
      <c r="E227" s="4">
        <f t="shared" si="64"/>
        <v>0</v>
      </c>
      <c r="F227" s="4">
        <f t="shared" si="65"/>
        <v>0</v>
      </c>
      <c r="G227" s="4">
        <f t="shared" si="66"/>
        <v>0</v>
      </c>
      <c r="H227" s="4">
        <f t="shared" si="60"/>
        <v>0</v>
      </c>
      <c r="I227" s="4">
        <f t="shared" si="68"/>
        <v>2.4678253363166733E-2</v>
      </c>
      <c r="J227" s="4">
        <f t="shared" si="68"/>
        <v>97.015347600313035</v>
      </c>
      <c r="K227" s="4">
        <f t="shared" si="68"/>
        <v>4.7673439097888677</v>
      </c>
      <c r="L227" s="11">
        <f t="shared" si="68"/>
        <v>1.7197994397850414E-2</v>
      </c>
      <c r="M227" s="11"/>
      <c r="N227" s="11"/>
      <c r="O227" s="11"/>
      <c r="P227" s="11"/>
      <c r="Q227" s="11"/>
      <c r="R227" s="11"/>
      <c r="S227" s="11"/>
    </row>
    <row r="228" spans="2:19" ht="1" customHeight="1">
      <c r="B228" s="1">
        <f t="shared" si="67"/>
        <v>11</v>
      </c>
      <c r="C228" s="4">
        <f t="shared" si="62"/>
        <v>0</v>
      </c>
      <c r="D228" s="4">
        <f t="shared" si="63"/>
        <v>0</v>
      </c>
      <c r="E228" s="4">
        <f t="shared" si="64"/>
        <v>0</v>
      </c>
      <c r="F228" s="4">
        <f t="shared" si="65"/>
        <v>0</v>
      </c>
      <c r="G228" s="4">
        <f t="shared" si="66"/>
        <v>0</v>
      </c>
      <c r="H228" s="4">
        <f t="shared" si="60"/>
        <v>0</v>
      </c>
      <c r="I228" s="4">
        <f t="shared" si="68"/>
        <v>2.6464462214229562E-2</v>
      </c>
      <c r="J228" s="4">
        <f t="shared" si="68"/>
        <v>103.64955543668026</v>
      </c>
      <c r="K228" s="4">
        <f t="shared" si="68"/>
        <v>5.0743664538009075</v>
      </c>
      <c r="L228" s="11">
        <f t="shared" si="68"/>
        <v>2.0860932317100178E-2</v>
      </c>
      <c r="M228" s="11"/>
      <c r="N228" s="11"/>
      <c r="O228" s="11"/>
      <c r="P228" s="11"/>
      <c r="Q228" s="11"/>
      <c r="R228" s="11"/>
      <c r="S228" s="11"/>
    </row>
    <row r="229" spans="2:19" ht="1" customHeight="1">
      <c r="B229" s="1">
        <f t="shared" si="67"/>
        <v>12</v>
      </c>
      <c r="C229" s="4">
        <f t="shared" si="62"/>
        <v>160.87664861532542</v>
      </c>
      <c r="D229" s="4">
        <f t="shared" si="63"/>
        <v>0</v>
      </c>
      <c r="E229" s="4">
        <f t="shared" si="64"/>
        <v>0</v>
      </c>
      <c r="F229" s="4">
        <f t="shared" si="65"/>
        <v>0</v>
      </c>
      <c r="G229" s="4">
        <f t="shared" si="66"/>
        <v>0</v>
      </c>
      <c r="H229" s="4">
        <f t="shared" si="60"/>
        <v>160.87664861532542</v>
      </c>
      <c r="I229" s="4">
        <f t="shared" si="68"/>
        <v>2.8389736376871005E-2</v>
      </c>
      <c r="J229" s="4">
        <f t="shared" si="68"/>
        <v>110.73372912049486</v>
      </c>
      <c r="K229" s="4">
        <f t="shared" si="68"/>
        <v>5.3989400439276771</v>
      </c>
      <c r="L229" s="11">
        <f t="shared" si="68"/>
        <v>2.4878853659335731E-2</v>
      </c>
      <c r="M229" s="11"/>
      <c r="N229" s="11"/>
      <c r="O229" s="11"/>
      <c r="P229" s="11"/>
      <c r="Q229" s="11"/>
      <c r="R229" s="11"/>
      <c r="S229" s="11"/>
    </row>
    <row r="230" spans="2:19" ht="1" customHeight="1">
      <c r="B230" s="1">
        <f t="shared" si="67"/>
        <v>13</v>
      </c>
      <c r="C230" s="4">
        <f t="shared" si="62"/>
        <v>160.87664861532542</v>
      </c>
      <c r="D230" s="4">
        <f t="shared" si="63"/>
        <v>0</v>
      </c>
      <c r="E230" s="4">
        <f t="shared" si="64"/>
        <v>0</v>
      </c>
      <c r="F230" s="4">
        <f t="shared" si="65"/>
        <v>0</v>
      </c>
      <c r="G230" s="4">
        <f t="shared" si="66"/>
        <v>0</v>
      </c>
      <c r="H230" s="4">
        <f t="shared" si="60"/>
        <v>160.87664861532542</v>
      </c>
      <c r="I230" s="4">
        <f t="shared" si="68"/>
        <v>3.0465557957568081E-2</v>
      </c>
      <c r="J230" s="4">
        <f t="shared" si="68"/>
        <v>118.29781882504278</v>
      </c>
      <c r="K230" s="4">
        <f t="shared" si="68"/>
        <v>5.7418831612462906</v>
      </c>
      <c r="L230" s="11">
        <f t="shared" si="68"/>
        <v>2.9249529995429513E-2</v>
      </c>
      <c r="M230" s="11"/>
      <c r="N230" s="11"/>
      <c r="O230" s="11"/>
      <c r="P230" s="11"/>
      <c r="Q230" s="11"/>
      <c r="R230" s="11"/>
      <c r="S230" s="11"/>
    </row>
    <row r="231" spans="2:19" ht="1" customHeight="1">
      <c r="B231" s="1">
        <f t="shared" si="67"/>
        <v>14</v>
      </c>
      <c r="C231" s="4">
        <f t="shared" si="62"/>
        <v>160.87664861532542</v>
      </c>
      <c r="D231" s="4">
        <f t="shared" si="63"/>
        <v>0</v>
      </c>
      <c r="E231" s="4">
        <f t="shared" si="64"/>
        <v>0</v>
      </c>
      <c r="F231" s="4">
        <f t="shared" si="65"/>
        <v>0</v>
      </c>
      <c r="G231" s="4">
        <f t="shared" si="66"/>
        <v>0</v>
      </c>
      <c r="H231" s="4">
        <f t="shared" si="60"/>
        <v>160.87664861532542</v>
      </c>
      <c r="I231" s="4">
        <f t="shared" si="68"/>
        <v>3.2704381191918312E-2</v>
      </c>
      <c r="J231" s="4">
        <f t="shared" si="68"/>
        <v>126.37367889436543</v>
      </c>
      <c r="K231" s="4">
        <f t="shared" si="68"/>
        <v>6.1040394800539204</v>
      </c>
      <c r="L231" s="11">
        <f t="shared" si="68"/>
        <v>3.3969805507327311E-2</v>
      </c>
      <c r="M231" s="11"/>
      <c r="N231" s="11"/>
      <c r="O231" s="11"/>
      <c r="P231" s="11"/>
      <c r="Q231" s="11"/>
      <c r="R231" s="11"/>
      <c r="S231" s="11"/>
    </row>
    <row r="232" spans="2:19" ht="1" customHeight="1">
      <c r="B232" s="1">
        <f t="shared" si="67"/>
        <v>15</v>
      </c>
      <c r="C232" s="4">
        <f t="shared" si="62"/>
        <v>160.87664861532542</v>
      </c>
      <c r="D232" s="4">
        <f t="shared" si="63"/>
        <v>0</v>
      </c>
      <c r="E232" s="4">
        <f t="shared" si="64"/>
        <v>0</v>
      </c>
      <c r="F232" s="4">
        <f t="shared" si="65"/>
        <v>0</v>
      </c>
      <c r="G232" s="4">
        <f t="shared" si="66"/>
        <v>0</v>
      </c>
      <c r="H232" s="4">
        <f t="shared" si="60"/>
        <v>160.87664861532542</v>
      </c>
      <c r="I232" s="4">
        <f t="shared" si="68"/>
        <v>3.5119711193454813E-2</v>
      </c>
      <c r="J232" s="4">
        <f t="shared" si="68"/>
        <v>134.99517453056228</v>
      </c>
      <c r="K232" s="4">
        <f t="shared" si="68"/>
        <v>6.486278121050324</v>
      </c>
      <c r="L232" s="11">
        <f t="shared" si="68"/>
        <v>3.9035559070022763E-2</v>
      </c>
      <c r="M232" s="11"/>
      <c r="N232" s="11"/>
      <c r="O232" s="11"/>
      <c r="P232" s="11"/>
      <c r="Q232" s="11"/>
      <c r="R232" s="11"/>
      <c r="S232" s="11"/>
    </row>
    <row r="233" spans="2:19" ht="1" customHeight="1">
      <c r="B233" s="1">
        <f t="shared" si="67"/>
        <v>16</v>
      </c>
      <c r="C233" s="4">
        <f t="shared" si="62"/>
        <v>160.87664861532542</v>
      </c>
      <c r="D233" s="4">
        <f t="shared" si="63"/>
        <v>0</v>
      </c>
      <c r="E233" s="4">
        <f t="shared" si="64"/>
        <v>0</v>
      </c>
      <c r="F233" s="4">
        <f t="shared" si="65"/>
        <v>0</v>
      </c>
      <c r="G233" s="4">
        <f t="shared" si="66"/>
        <v>0</v>
      </c>
      <c r="H233" s="4">
        <f t="shared" si="60"/>
        <v>160.87664861532542</v>
      </c>
      <c r="I233" s="4">
        <f t="shared" si="68"/>
        <v>3.7726187707747702E-2</v>
      </c>
      <c r="J233" s="4">
        <f t="shared" si="68"/>
        <v>144.19829205604572</v>
      </c>
      <c r="K233" s="4">
        <f t="shared" si="68"/>
        <v>6.8894939746358341</v>
      </c>
      <c r="L233" s="11">
        <f t="shared" si="68"/>
        <v>4.4441667595052192E-2</v>
      </c>
      <c r="M233" s="11"/>
      <c r="N233" s="11"/>
      <c r="O233" s="11"/>
      <c r="P233" s="11"/>
      <c r="Q233" s="11"/>
      <c r="R233" s="11"/>
      <c r="S233" s="11"/>
    </row>
    <row r="234" spans="2:19" ht="1" customHeight="1">
      <c r="B234" s="1">
        <f t="shared" si="67"/>
        <v>17</v>
      </c>
      <c r="C234" s="4">
        <f t="shared" si="62"/>
        <v>160.87664861532542</v>
      </c>
      <c r="D234" s="4">
        <f t="shared" si="63"/>
        <v>115.93379296444895</v>
      </c>
      <c r="E234" s="4">
        <f t="shared" si="64"/>
        <v>0</v>
      </c>
      <c r="F234" s="4">
        <f t="shared" si="65"/>
        <v>0</v>
      </c>
      <c r="G234" s="4">
        <f t="shared" si="66"/>
        <v>0</v>
      </c>
      <c r="H234" s="4">
        <f t="shared" si="60"/>
        <v>276.81044157977436</v>
      </c>
      <c r="I234" s="4">
        <f t="shared" si="68"/>
        <v>4.0539673836440276E-2</v>
      </c>
      <c r="J234" s="4">
        <f t="shared" si="68"/>
        <v>154.02125242642359</v>
      </c>
      <c r="K234" s="4">
        <f t="shared" si="68"/>
        <v>7.3146081215139143</v>
      </c>
      <c r="L234" s="11">
        <f t="shared" si="68"/>
        <v>5.0181970827938294E-2</v>
      </c>
      <c r="M234" s="11"/>
      <c r="N234" s="11"/>
      <c r="O234" s="11"/>
      <c r="P234" s="11"/>
      <c r="Q234" s="11"/>
      <c r="R234" s="11"/>
      <c r="S234" s="11"/>
    </row>
    <row r="235" spans="2:19" ht="1" customHeight="1">
      <c r="B235" s="1">
        <f t="shared" si="67"/>
        <v>18</v>
      </c>
      <c r="C235" s="4">
        <f t="shared" ref="C235:C240" si="69">IF($B235&lt;C$12,0,$C$14)</f>
        <v>160.87664861532542</v>
      </c>
      <c r="D235" s="4">
        <f t="shared" si="63"/>
        <v>115.93379296444895</v>
      </c>
      <c r="E235" s="4">
        <f t="shared" si="64"/>
        <v>83.336597311971218</v>
      </c>
      <c r="F235" s="4">
        <f t="shared" si="65"/>
        <v>0</v>
      </c>
      <c r="G235" s="4">
        <f t="shared" si="66"/>
        <v>0</v>
      </c>
      <c r="H235" s="4">
        <f t="shared" si="60"/>
        <v>360.14703889174558</v>
      </c>
      <c r="I235" s="4">
        <f t="shared" si="68"/>
        <v>4.3577349591267737E-2</v>
      </c>
      <c r="J235" s="4">
        <f t="shared" si="68"/>
        <v>164.50462756601323</v>
      </c>
      <c r="K235" s="4">
        <f t="shared" si="68"/>
        <v>7.7625683825593139</v>
      </c>
      <c r="L235" s="11">
        <f t="shared" si="68"/>
        <v>5.6249237797968643E-2</v>
      </c>
      <c r="M235" s="11"/>
      <c r="N235" s="11"/>
      <c r="O235" s="11"/>
      <c r="P235" s="11"/>
      <c r="Q235" s="11"/>
      <c r="R235" s="11"/>
      <c r="S235" s="11"/>
    </row>
    <row r="236" spans="2:19" ht="1" customHeight="1">
      <c r="B236" s="1">
        <f t="shared" si="67"/>
        <v>19</v>
      </c>
      <c r="C236" s="4">
        <f t="shared" si="69"/>
        <v>160.87664861532542</v>
      </c>
      <c r="D236" s="4">
        <f t="shared" si="63"/>
        <v>115.93379296444895</v>
      </c>
      <c r="E236" s="4">
        <f t="shared" si="64"/>
        <v>83.336597311971218</v>
      </c>
      <c r="F236" s="4">
        <f t="shared" si="65"/>
        <v>0</v>
      </c>
      <c r="G236" s="4">
        <f t="shared" si="66"/>
        <v>0</v>
      </c>
      <c r="H236" s="4">
        <f t="shared" si="60"/>
        <v>360.14703889174558</v>
      </c>
      <c r="I236" s="4">
        <f t="shared" si="68"/>
        <v>4.6857810005755583E-2</v>
      </c>
      <c r="J236" s="4">
        <f t="shared" si="68"/>
        <v>175.69145897722822</v>
      </c>
      <c r="K236" s="4">
        <f t="shared" si="68"/>
        <v>8.234350035179725</v>
      </c>
      <c r="L236" s="11">
        <f t="shared" si="68"/>
        <v>6.2635135126631436E-2</v>
      </c>
      <c r="M236" s="11"/>
      <c r="N236" s="11"/>
      <c r="O236" s="11"/>
      <c r="P236" s="11"/>
      <c r="Q236" s="11"/>
      <c r="R236" s="11"/>
      <c r="S236" s="11"/>
    </row>
    <row r="237" spans="2:19" ht="1" customHeight="1">
      <c r="B237" s="1">
        <f t="shared" si="67"/>
        <v>20</v>
      </c>
      <c r="C237" s="4">
        <f t="shared" si="69"/>
        <v>160.87664861532542</v>
      </c>
      <c r="D237" s="4">
        <f t="shared" si="63"/>
        <v>115.93379296444895</v>
      </c>
      <c r="E237" s="4">
        <f t="shared" si="64"/>
        <v>83.336597311971218</v>
      </c>
      <c r="F237" s="4">
        <f t="shared" si="65"/>
        <v>82.093458390923132</v>
      </c>
      <c r="G237" s="4">
        <f t="shared" si="66"/>
        <v>0</v>
      </c>
      <c r="H237" s="4">
        <f t="shared" si="60"/>
        <v>442.24049728266868</v>
      </c>
      <c r="I237" s="4">
        <f t="shared" si="68"/>
        <v>5.0401167367178756E-2</v>
      </c>
      <c r="J237" s="4">
        <f t="shared" si="68"/>
        <v>187.62737793536544</v>
      </c>
      <c r="K237" s="4">
        <f t="shared" si="68"/>
        <v>8.730956739165066</v>
      </c>
      <c r="L237" s="11">
        <f t="shared" si="68"/>
        <v>6.9330197411516692E-2</v>
      </c>
      <c r="M237" s="11"/>
      <c r="N237" s="11"/>
      <c r="O237" s="11"/>
      <c r="P237" s="11"/>
      <c r="Q237" s="11"/>
      <c r="R237" s="11"/>
      <c r="S237" s="11"/>
    </row>
    <row r="238" spans="2:19" ht="1" customHeight="1">
      <c r="B238" s="1">
        <f t="shared" si="67"/>
        <v>21</v>
      </c>
      <c r="C238" s="4">
        <f t="shared" si="69"/>
        <v>160.87664861532542</v>
      </c>
      <c r="D238" s="4">
        <f t="shared" si="63"/>
        <v>115.93379296444895</v>
      </c>
      <c r="E238" s="4">
        <f t="shared" si="64"/>
        <v>83.336597311971218</v>
      </c>
      <c r="F238" s="4">
        <f t="shared" si="65"/>
        <v>82.093458390923132</v>
      </c>
      <c r="G238" s="4">
        <f t="shared" si="66"/>
        <v>0</v>
      </c>
      <c r="H238" s="4">
        <f t="shared" si="60"/>
        <v>442.24049728266868</v>
      </c>
      <c r="I238" s="4">
        <f t="shared" si="68"/>
        <v>5.4229156927942224E-2</v>
      </c>
      <c r="J238" s="4">
        <f t="shared" si="68"/>
        <v>200.36072641979439</v>
      </c>
      <c r="K238" s="4">
        <f t="shared" si="68"/>
        <v>9.2534217212730638</v>
      </c>
      <c r="L238" s="11">
        <f t="shared" si="68"/>
        <v>7.632379991622118E-2</v>
      </c>
      <c r="M238" s="11"/>
      <c r="N238" s="11"/>
      <c r="O238" s="11"/>
      <c r="P238" s="11"/>
      <c r="Q238" s="11"/>
      <c r="R238" s="11"/>
      <c r="S238" s="11"/>
    </row>
    <row r="239" spans="2:19" ht="1" customHeight="1">
      <c r="B239" s="1">
        <f t="shared" si="67"/>
        <v>22</v>
      </c>
      <c r="C239" s="4">
        <f t="shared" si="69"/>
        <v>160.87664861532542</v>
      </c>
      <c r="D239" s="4">
        <f t="shared" si="63"/>
        <v>115.93379296444895</v>
      </c>
      <c r="E239" s="4">
        <f t="shared" si="64"/>
        <v>83.336597311971218</v>
      </c>
      <c r="F239" s="4">
        <f t="shared" si="65"/>
        <v>82.093458390923132</v>
      </c>
      <c r="G239" s="4">
        <f t="shared" si="66"/>
        <v>0</v>
      </c>
      <c r="H239" s="4">
        <f t="shared" si="60"/>
        <v>442.24049728266868</v>
      </c>
      <c r="I239" s="4">
        <f t="shared" si="68"/>
        <v>5.836524520782909E-2</v>
      </c>
      <c r="J239" s="4">
        <f t="shared" si="68"/>
        <v>213.94267774943162</v>
      </c>
      <c r="K239" s="4">
        <f t="shared" si="68"/>
        <v>9.8028092745118318</v>
      </c>
      <c r="L239" s="11">
        <f t="shared" si="68"/>
        <v>8.3604133814495607E-2</v>
      </c>
      <c r="M239" s="11"/>
      <c r="N239" s="11"/>
      <c r="O239" s="11"/>
      <c r="P239" s="11"/>
      <c r="Q239" s="11"/>
      <c r="R239" s="11"/>
      <c r="S239" s="11"/>
    </row>
    <row r="240" spans="2:19" ht="1" customHeight="1">
      <c r="B240" s="1">
        <f t="shared" si="67"/>
        <v>23</v>
      </c>
      <c r="C240" s="4">
        <f t="shared" si="69"/>
        <v>160.87664861532542</v>
      </c>
      <c r="D240" s="4">
        <f t="shared" si="63"/>
        <v>115.93379296444895</v>
      </c>
      <c r="E240" s="4">
        <f t="shared" si="64"/>
        <v>83.336597311971218</v>
      </c>
      <c r="F240" s="4">
        <f t="shared" si="65"/>
        <v>82.093458390923132</v>
      </c>
      <c r="G240" s="4">
        <f t="shared" si="66"/>
        <v>69.333171420043499</v>
      </c>
      <c r="H240" s="4">
        <f t="shared" si="60"/>
        <v>511.57366870271221</v>
      </c>
      <c r="I240" s="4">
        <f t="shared" si="68"/>
        <v>6.2834739700252357E-2</v>
      </c>
      <c r="J240" s="4">
        <f t="shared" si="68"/>
        <v>228.42735568305901</v>
      </c>
      <c r="K240" s="4">
        <f t="shared" si="68"/>
        <v>10.380216635190658</v>
      </c>
      <c r="L240" s="11">
        <f t="shared" si="68"/>
        <v>9.1158184259409025E-2</v>
      </c>
      <c r="M240" s="11"/>
      <c r="N240" s="11"/>
      <c r="O240" s="11"/>
      <c r="P240" s="11"/>
      <c r="Q240" s="11"/>
      <c r="R240" s="11"/>
      <c r="S240" s="11"/>
    </row>
    <row r="241" spans="2:19" ht="1" customHeight="1">
      <c r="B241" s="1">
        <f t="shared" si="67"/>
        <v>24</v>
      </c>
      <c r="C241" s="4">
        <f>IF($B241&lt;C$12,#REF!,$C$14)</f>
        <v>160.87664861532542</v>
      </c>
      <c r="D241" s="4">
        <f>IF(B241&lt;$D$12,#REF!,$D$14)</f>
        <v>115.93379296444895</v>
      </c>
      <c r="E241" s="4">
        <f>IF(B241&lt;$E$12,#REF!,$E$14)</f>
        <v>83.336597311971218</v>
      </c>
      <c r="F241" s="4">
        <f>IF(B241&lt;$F$12,#REF!,$F$14)</f>
        <v>82.093458390923132</v>
      </c>
      <c r="G241" s="4">
        <f>IF(B241&lt;$G$12,#REF!,$G$14)</f>
        <v>69.333171420043499</v>
      </c>
      <c r="H241" s="4">
        <f t="shared" si="60"/>
        <v>511.57366870271221</v>
      </c>
      <c r="I241" s="4">
        <f t="shared" si="68"/>
        <v>6.7664898440345247E-2</v>
      </c>
      <c r="J241" s="4">
        <f t="shared" si="68"/>
        <v>243.8719505122948</v>
      </c>
      <c r="K241" s="4">
        <f t="shared" si="68"/>
        <v>10.986776308233184</v>
      </c>
      <c r="L241" s="11">
        <f t="shared" si="68"/>
        <v>9.8971711576212207E-2</v>
      </c>
      <c r="M241" s="11"/>
      <c r="N241" s="11"/>
      <c r="O241" s="11"/>
      <c r="P241" s="11"/>
      <c r="Q241" s="11"/>
      <c r="R241" s="11"/>
      <c r="S241" s="11"/>
    </row>
    <row r="242" spans="2:19" ht="1" customHeight="1">
      <c r="B242" s="1">
        <f t="shared" si="67"/>
        <v>25</v>
      </c>
      <c r="C242" s="4">
        <f>IF($B242&lt;C$12,#REF!,$C$14)</f>
        <v>160.87664861532542</v>
      </c>
      <c r="D242" s="4">
        <f>IF(B242&lt;$D$12,#REF!,$D$14)</f>
        <v>115.93379296444895</v>
      </c>
      <c r="E242" s="4">
        <f>IF(B242&lt;$E$12,#REF!,$E$14)</f>
        <v>83.336597311971218</v>
      </c>
      <c r="F242" s="4">
        <f>IF(B242&lt;$F$12,#REF!,$F$14)</f>
        <v>82.093458390923132</v>
      </c>
      <c r="G242" s="4">
        <f>IF(B242&lt;$G$12,#REF!,$G$14)</f>
        <v>69.333171420043499</v>
      </c>
      <c r="H242" s="4">
        <f t="shared" si="60"/>
        <v>511.57366870271221</v>
      </c>
      <c r="I242" s="4">
        <f t="shared" si="68"/>
        <v>7.2885037474294034E-2</v>
      </c>
      <c r="J242" s="4">
        <f t="shared" si="68"/>
        <v>260.33683041605104</v>
      </c>
      <c r="K242" s="4">
        <f t="shared" si="68"/>
        <v>11.623658918845226</v>
      </c>
      <c r="L242" s="11">
        <f t="shared" si="68"/>
        <v>0.1070292359118642</v>
      </c>
      <c r="M242" s="11"/>
      <c r="N242" s="11"/>
      <c r="O242" s="11"/>
      <c r="P242" s="11"/>
      <c r="Q242" s="11"/>
      <c r="R242" s="11"/>
      <c r="S242" s="11"/>
    </row>
    <row r="243" spans="2:19" ht="1" customHeight="1">
      <c r="B243" s="1">
        <f t="shared" si="67"/>
        <v>26</v>
      </c>
      <c r="C243" s="4">
        <f>IF($B243&lt;C$12,#REF!,$C$14)</f>
        <v>160.87664861532542</v>
      </c>
      <c r="D243" s="4">
        <f>IF(B243&lt;$D$12,#REF!,$D$14)</f>
        <v>115.93379296444895</v>
      </c>
      <c r="E243" s="4">
        <f>IF(B243&lt;$E$12,#REF!,$E$14)</f>
        <v>83.336597311971218</v>
      </c>
      <c r="F243" s="4">
        <f>IF(B243&lt;$F$12,#REF!,$F$14)</f>
        <v>82.093458390923132</v>
      </c>
      <c r="G243" s="4">
        <f>IF(B243&lt;$G$12,#REF!,$G$14)</f>
        <v>69.333171420043499</v>
      </c>
      <c r="H243" s="4">
        <f t="shared" si="60"/>
        <v>511.57366870271221</v>
      </c>
      <c r="I243" s="4">
        <f t="shared" si="68"/>
        <v>7.8526633782348365E-2</v>
      </c>
      <c r="J243" s="4">
        <f t="shared" si="68"/>
        <v>277.88564606017547</v>
      </c>
      <c r="K243" s="4">
        <f t="shared" si="68"/>
        <v>12.292076676225605</v>
      </c>
      <c r="L243" s="11">
        <f t="shared" si="68"/>
        <v>0.11531402571518323</v>
      </c>
      <c r="M243" s="11"/>
      <c r="N243" s="11"/>
      <c r="O243" s="11"/>
      <c r="P243" s="11"/>
      <c r="Q243" s="11"/>
      <c r="R243" s="11"/>
      <c r="S243" s="11"/>
    </row>
    <row r="244" spans="2:19" ht="1" customHeight="1">
      <c r="B244" s="1">
        <f t="shared" si="67"/>
        <v>27</v>
      </c>
      <c r="C244" s="4">
        <f>IF($B244&lt;C$12,#REF!,$C$14)</f>
        <v>160.87664861532542</v>
      </c>
      <c r="D244" s="4">
        <f>IF(B244&lt;$D$12,#REF!,$D$14)</f>
        <v>115.93379296444895</v>
      </c>
      <c r="E244" s="4">
        <f>IF(B244&lt;$E$12,#REF!,$E$14)</f>
        <v>83.336597311971218</v>
      </c>
      <c r="F244" s="4">
        <f>IF(B244&lt;$F$12,#REF!,$F$14)</f>
        <v>82.093458390923132</v>
      </c>
      <c r="G244" s="4">
        <f>IF(B244&lt;$G$12,#REF!,$G$14)</f>
        <v>69.333171420043499</v>
      </c>
      <c r="H244" s="4">
        <f t="shared" si="60"/>
        <v>511.57366870271221</v>
      </c>
      <c r="I244" s="4">
        <f t="shared" si="68"/>
        <v>8.4623420648444303E-2</v>
      </c>
      <c r="J244" s="4">
        <f t="shared" si="68"/>
        <v>296.58542611566753</v>
      </c>
      <c r="K244" s="4">
        <f t="shared" si="68"/>
        <v>12.99328754235208</v>
      </c>
      <c r="L244" s="11">
        <f t="shared" si="68"/>
        <v>0.12380809047004682</v>
      </c>
      <c r="M244" s="11"/>
      <c r="N244" s="11"/>
      <c r="O244" s="11"/>
      <c r="P244" s="11"/>
      <c r="Q244" s="11"/>
      <c r="R244" s="11"/>
      <c r="S244" s="11"/>
    </row>
    <row r="245" spans="2:19" ht="1" customHeight="1">
      <c r="B245" s="1">
        <f t="shared" si="67"/>
        <v>28</v>
      </c>
      <c r="C245" s="4">
        <f>IF($B245&lt;C$12,#REF!,$C$14)</f>
        <v>160.87664861532542</v>
      </c>
      <c r="D245" s="4">
        <f>IF(B245&lt;$D$12,#REF!,$D$14)</f>
        <v>115.93379296444895</v>
      </c>
      <c r="E245" s="4">
        <f>IF(B245&lt;$E$12,#REF!,$E$14)</f>
        <v>83.336597311971218</v>
      </c>
      <c r="F245" s="4">
        <f>IF(B245&lt;$F$12,#REF!,$F$14)</f>
        <v>82.093458390923132</v>
      </c>
      <c r="G245" s="4">
        <f>IF(B245&lt;$G$12,#REF!,$G$14)</f>
        <v>69.333171420043499</v>
      </c>
      <c r="H245" s="4">
        <f t="shared" si="60"/>
        <v>511.57366870271221</v>
      </c>
      <c r="I245" s="4">
        <f t="shared" si="68"/>
        <v>9.1211471835663235E-2</v>
      </c>
      <c r="J245" s="4">
        <f t="shared" si="68"/>
        <v>316.50666103584251</v>
      </c>
      <c r="K245" s="4">
        <f t="shared" si="68"/>
        <v>13.728600205649956</v>
      </c>
      <c r="L245" s="11">
        <f t="shared" si="68"/>
        <v>0.13249217816017644</v>
      </c>
      <c r="M245" s="11"/>
      <c r="N245" s="11"/>
      <c r="O245" s="11"/>
      <c r="P245" s="11"/>
      <c r="Q245" s="11"/>
      <c r="R245" s="11"/>
      <c r="S245" s="11"/>
    </row>
    <row r="246" spans="2:19" ht="1" customHeight="1">
      <c r="B246" s="1">
        <f t="shared" si="67"/>
        <v>29</v>
      </c>
      <c r="C246" s="4">
        <f>IF($B246&lt;C$12,#REF!,$C$14)</f>
        <v>160.87664861532542</v>
      </c>
      <c r="D246" s="4">
        <f>IF(B246&lt;$D$12,#REF!,$D$14)</f>
        <v>115.93379296444895</v>
      </c>
      <c r="E246" s="4">
        <f>IF(B246&lt;$E$12,#REF!,$E$14)</f>
        <v>83.336597311971218</v>
      </c>
      <c r="F246" s="4">
        <f>IF(B246&lt;$F$12,#REF!,$F$14)</f>
        <v>82.093458390923132</v>
      </c>
      <c r="G246" s="4">
        <f>IF(B246&lt;$G$12,#REF!,$G$14)</f>
        <v>69.333171420043499</v>
      </c>
      <c r="H246" s="4">
        <f t="shared" si="60"/>
        <v>511.57366870271221</v>
      </c>
      <c r="I246" s="4">
        <f t="shared" si="68"/>
        <v>9.8329270220601048E-2</v>
      </c>
      <c r="J246" s="4">
        <f t="shared" si="68"/>
        <v>337.72337208130307</v>
      </c>
      <c r="K246" s="4">
        <f t="shared" si="68"/>
        <v>14.499379965151784</v>
      </c>
      <c r="L246" s="11">
        <f t="shared" si="68"/>
        <v>0.14134577800785308</v>
      </c>
      <c r="M246" s="11"/>
      <c r="N246" s="11"/>
      <c r="O246" s="11"/>
      <c r="P246" s="11"/>
      <c r="Q246" s="11"/>
      <c r="R246" s="11"/>
      <c r="S246" s="11"/>
    </row>
    <row r="247" spans="2:19" ht="1" customHeight="1">
      <c r="B247" s="1">
        <f t="shared" si="67"/>
        <v>30</v>
      </c>
      <c r="C247" s="4">
        <f>IF($B247&lt;C$12,#REF!,$C$14)</f>
        <v>160.87664861532542</v>
      </c>
      <c r="D247" s="4">
        <f>IF(B247&lt;$D$12,#REF!,$D$14)</f>
        <v>115.93379296444895</v>
      </c>
      <c r="E247" s="4">
        <f>IF(B247&lt;$E$12,#REF!,$E$14)</f>
        <v>83.336597311971218</v>
      </c>
      <c r="F247" s="4">
        <f>IF(B247&lt;$F$12,#REF!,$F$14)</f>
        <v>82.093458390923132</v>
      </c>
      <c r="G247" s="4">
        <f>IF(B247&lt;$G$12,#REF!,$G$14)</f>
        <v>69.333171420043499</v>
      </c>
      <c r="H247" s="4">
        <f t="shared" si="60"/>
        <v>511.57366870271221</v>
      </c>
      <c r="I247" s="4">
        <f t="shared" si="68"/>
        <v>0.10601775576785857</v>
      </c>
      <c r="J247" s="4">
        <f t="shared" si="68"/>
        <v>360.31316221806333</v>
      </c>
      <c r="K247" s="4">
        <f t="shared" si="68"/>
        <v>15.307055635078306</v>
      </c>
      <c r="L247" s="11">
        <f t="shared" si="68"/>
        <v>0.15034712910019099</v>
      </c>
      <c r="M247" s="11"/>
      <c r="N247" s="11"/>
      <c r="O247" s="11"/>
      <c r="P247" s="11"/>
      <c r="Q247" s="11"/>
      <c r="R247" s="11"/>
      <c r="S247" s="11"/>
    </row>
    <row r="248" spans="2:19" ht="1" customHeight="1">
      <c r="B248" s="1">
        <f t="shared" si="67"/>
        <v>31</v>
      </c>
      <c r="C248" s="4">
        <f>IF($B248&lt;C$12,#REF!,$C$14)</f>
        <v>160.87664861532542</v>
      </c>
      <c r="D248" s="4">
        <f>IF(B248&lt;$D$12,#REF!,$D$14)</f>
        <v>115.93379296444895</v>
      </c>
      <c r="E248" s="4">
        <f>IF(B248&lt;$E$12,#REF!,$E$14)</f>
        <v>83.336597311971218</v>
      </c>
      <c r="F248" s="4">
        <f>IF(B248&lt;$F$12,#REF!,$F$14)</f>
        <v>82.093458390923132</v>
      </c>
      <c r="G248" s="4">
        <f>IF(B248&lt;$G$12,#REF!,$G$14)</f>
        <v>69.333171420043499</v>
      </c>
      <c r="H248" s="4">
        <f t="shared" si="60"/>
        <v>511.57366870271221</v>
      </c>
      <c r="I248" s="4">
        <f t="shared" si="68"/>
        <v>0.1143203469016813</v>
      </c>
      <c r="J248" s="4">
        <f t="shared" si="68"/>
        <v>384.35724514795152</v>
      </c>
      <c r="K248" s="4">
        <f t="shared" si="68"/>
        <v>16.153127582001531</v>
      </c>
      <c r="L248" s="11">
        <f t="shared" si="68"/>
        <v>0.15947323559447057</v>
      </c>
      <c r="M248" s="11"/>
      <c r="N248" s="11"/>
      <c r="O248" s="11"/>
      <c r="P248" s="11"/>
      <c r="Q248" s="11"/>
      <c r="R248" s="11"/>
      <c r="S248" s="11"/>
    </row>
    <row r="249" spans="2:19" ht="1" customHeight="1">
      <c r="B249" s="1">
        <f t="shared" si="67"/>
        <v>32</v>
      </c>
      <c r="C249" s="4">
        <f>IF($B249&lt;C$12,#REF!,$C$14)</f>
        <v>160.87664861532542</v>
      </c>
      <c r="D249" s="4">
        <f>IF(B249&lt;$D$12,#REF!,$D$14)</f>
        <v>115.93379296444895</v>
      </c>
      <c r="E249" s="4">
        <f>IF(B249&lt;$E$12,#REF!,$E$14)</f>
        <v>83.336597311971218</v>
      </c>
      <c r="F249" s="4">
        <f>IF(B249&lt;$F$12,#REF!,$F$14)</f>
        <v>82.093458390923132</v>
      </c>
      <c r="G249" s="4">
        <f>IF(B249&lt;$G$12,#REF!,$G$14)</f>
        <v>69.333171420043499</v>
      </c>
      <c r="H249" s="4">
        <f t="shared" si="60"/>
        <v>511.57366870271221</v>
      </c>
      <c r="I249" s="4">
        <f t="shared" si="68"/>
        <v>0.12328292847745848</v>
      </c>
      <c r="J249" s="4">
        <f t="shared" si="68"/>
        <v>409.94044837409285</v>
      </c>
      <c r="K249" s="4">
        <f t="shared" si="68"/>
        <v>17.039177006153718</v>
      </c>
      <c r="L249" s="11">
        <f t="shared" si="68"/>
        <v>0.16869988927735458</v>
      </c>
      <c r="M249" s="11"/>
      <c r="N249" s="11"/>
      <c r="O249" s="11"/>
      <c r="P249" s="11"/>
      <c r="Q249" s="11"/>
      <c r="R249" s="11"/>
      <c r="S249" s="11"/>
    </row>
    <row r="250" spans="2:19" ht="1" customHeight="1">
      <c r="B250" s="1">
        <f t="shared" si="67"/>
        <v>33</v>
      </c>
      <c r="C250" s="4">
        <f>IF($B250&lt;C$12,#REF!,$C$14)</f>
        <v>160.87664861532542</v>
      </c>
      <c r="D250" s="4">
        <f>IF(B250&lt;$D$12,#REF!,$D$14)</f>
        <v>115.93379296444895</v>
      </c>
      <c r="E250" s="4">
        <f>IF(B250&lt;$E$12,#REF!,$E$14)</f>
        <v>83.336597311971218</v>
      </c>
      <c r="F250" s="4">
        <f>IF(B250&lt;$F$12,#REF!,$F$14)</f>
        <v>82.093458390923132</v>
      </c>
      <c r="G250" s="4">
        <f>IF(B250&lt;$G$12,#REF!,$G$14)</f>
        <v>69.333171420043499</v>
      </c>
      <c r="H250" s="4">
        <f t="shared" si="60"/>
        <v>511.57366870271221</v>
      </c>
      <c r="I250" s="4">
        <f t="shared" si="68"/>
        <v>0.13295379870460181</v>
      </c>
      <c r="J250" s="4">
        <f t="shared" si="68"/>
        <v>437.15118587443754</v>
      </c>
      <c r="K250" s="4">
        <f t="shared" si="68"/>
        <v>17.966876574171611</v>
      </c>
      <c r="L250" s="11">
        <f t="shared" si="68"/>
        <v>0.17800170033933216</v>
      </c>
      <c r="M250" s="11"/>
      <c r="N250" s="11"/>
      <c r="O250" s="11"/>
      <c r="P250" s="11"/>
      <c r="Q250" s="11"/>
      <c r="R250" s="11"/>
      <c r="S250" s="11"/>
    </row>
    <row r="251" spans="2:19" ht="1" customHeight="1">
      <c r="B251" s="1">
        <f t="shared" si="67"/>
        <v>34</v>
      </c>
      <c r="C251" s="4">
        <f>IF($B251&lt;C$12,#REF!,$C$14)</f>
        <v>160.87664861532542</v>
      </c>
      <c r="D251" s="4">
        <f>IF(B251&lt;$D$12,#REF!,$D$14)</f>
        <v>115.93379296444895</v>
      </c>
      <c r="E251" s="4">
        <f>IF(B251&lt;$E$12,#REF!,$E$14)</f>
        <v>83.336597311971218</v>
      </c>
      <c r="F251" s="4">
        <f>IF(B251&lt;$F$12,#REF!,$F$14)</f>
        <v>82.093458390923132</v>
      </c>
      <c r="G251" s="4">
        <f>IF(B251&lt;$G$12,#REF!,$G$14)</f>
        <v>69.333171420043499</v>
      </c>
      <c r="H251" s="4">
        <f t="shared" si="60"/>
        <v>511.57366870271221</v>
      </c>
      <c r="I251" s="4">
        <f t="shared" si="68"/>
        <v>0.1433835665710905</v>
      </c>
      <c r="J251" s="4">
        <f t="shared" si="68"/>
        <v>466.08139567374008</v>
      </c>
      <c r="K251" s="4">
        <f t="shared" si="68"/>
        <v>18.938002501621806</v>
      </c>
      <c r="L251" s="11">
        <f t="shared" si="68"/>
        <v>0.18735213731300593</v>
      </c>
      <c r="M251" s="11"/>
      <c r="N251" s="11"/>
      <c r="O251" s="11"/>
      <c r="P251" s="11"/>
      <c r="Q251" s="11"/>
      <c r="R251" s="11"/>
      <c r="S251" s="11"/>
    </row>
    <row r="252" spans="2:19" ht="1" customHeight="1">
      <c r="B252" s="1">
        <f t="shared" si="67"/>
        <v>35</v>
      </c>
      <c r="C252" s="4">
        <f>IF($B252&lt;C$12,#REF!,$C$14)</f>
        <v>160.87664861532542</v>
      </c>
      <c r="D252" s="4">
        <f>IF(B252&lt;$D$12,#REF!,$D$14)</f>
        <v>115.93379296444895</v>
      </c>
      <c r="E252" s="4">
        <f>IF(B252&lt;$E$12,#REF!,$E$14)</f>
        <v>83.336597311971218</v>
      </c>
      <c r="F252" s="4">
        <f>IF(B252&lt;$F$12,#REF!,$F$14)</f>
        <v>82.093458390923132</v>
      </c>
      <c r="G252" s="4">
        <f>IF(B252&lt;$G$12,#REF!,$G$14)</f>
        <v>69.333171420043499</v>
      </c>
      <c r="H252" s="4">
        <f t="shared" si="60"/>
        <v>511.57366870271221</v>
      </c>
      <c r="I252" s="4">
        <f t="shared" si="68"/>
        <v>0.15462499063147009</v>
      </c>
      <c r="J252" s="4">
        <f t="shared" si="68"/>
        <v>496.82643739493631</v>
      </c>
      <c r="K252" s="4">
        <f t="shared" si="68"/>
        <v>19.95444816896137</v>
      </c>
      <c r="L252" s="11">
        <f t="shared" si="68"/>
        <v>0.19672357720773959</v>
      </c>
      <c r="M252" s="11"/>
      <c r="N252" s="11"/>
      <c r="O252" s="11"/>
      <c r="P252" s="11"/>
      <c r="Q252" s="11"/>
      <c r="R252" s="11"/>
      <c r="S252" s="11"/>
    </row>
    <row r="253" spans="2:19" ht="1" customHeight="1">
      <c r="B253" s="1">
        <f t="shared" si="67"/>
        <v>36</v>
      </c>
      <c r="C253" s="4">
        <f>IF($B253&lt;C$12,#REF!,$C$14)</f>
        <v>160.87664861532542</v>
      </c>
      <c r="D253" s="4">
        <f>IF(B253&lt;$D$12,#REF!,$D$14)</f>
        <v>115.93379296444895</v>
      </c>
      <c r="E253" s="4">
        <f>IF(B253&lt;$E$12,#REF!,$E$14)</f>
        <v>83.336597311971218</v>
      </c>
      <c r="F253" s="4">
        <f>IF(B253&lt;$F$12,#REF!,$F$14)</f>
        <v>82.093458390923132</v>
      </c>
      <c r="G253" s="4">
        <f>IF(B253&lt;$G$12,#REF!,$G$14)</f>
        <v>69.333171420043499</v>
      </c>
      <c r="H253" s="4">
        <f t="shared" si="60"/>
        <v>511.57366870271221</v>
      </c>
      <c r="I253" s="4">
        <f t="shared" si="68"/>
        <v>0.16673274952505948</v>
      </c>
      <c r="J253" s="4">
        <f t="shared" si="68"/>
        <v>529.48494476486087</v>
      </c>
      <c r="K253" s="4">
        <f t="shared" si="68"/>
        <v>21.018239332947552</v>
      </c>
      <c r="L253" s="11">
        <f t="shared" si="68"/>
        <v>0.2060873669493456</v>
      </c>
      <c r="M253" s="11"/>
      <c r="N253" s="11"/>
      <c r="O253" s="11"/>
      <c r="P253" s="11"/>
      <c r="Q253" s="11"/>
      <c r="R253" s="11"/>
      <c r="S253" s="11"/>
    </row>
    <row r="254" spans="2:19" ht="1" customHeight="1">
      <c r="B254" s="1">
        <f t="shared" si="67"/>
        <v>37</v>
      </c>
      <c r="C254" s="4">
        <f>IF($B254&lt;C$12,#REF!,$C$14)</f>
        <v>160.87664861532542</v>
      </c>
      <c r="D254" s="4">
        <f>IF(B254&lt;$D$12,#REF!,$D$14)</f>
        <v>115.93379296444895</v>
      </c>
      <c r="E254" s="4">
        <f>IF(B254&lt;$E$12,#REF!,$E$14)</f>
        <v>83.336597311971218</v>
      </c>
      <c r="F254" s="4">
        <f>IF(B254&lt;$F$12,#REF!,$F$14)</f>
        <v>82.093458390923132</v>
      </c>
      <c r="G254" s="4">
        <f>IF(B254&lt;$G$12,#REF!,$G$14)</f>
        <v>69.333171420043499</v>
      </c>
      <c r="H254" s="4">
        <f t="shared" si="60"/>
        <v>511.57366870271221</v>
      </c>
      <c r="I254" s="4">
        <f t="shared" si="68"/>
        <v>0.17976313438943603</v>
      </c>
      <c r="J254" s="4">
        <f t="shared" si="68"/>
        <v>564.15862808205782</v>
      </c>
      <c r="K254" s="4">
        <f t="shared" si="68"/>
        <v>22.131550965694935</v>
      </c>
      <c r="L254" s="11">
        <f t="shared" si="68"/>
        <v>0.21541389729571381</v>
      </c>
      <c r="M254" s="11"/>
      <c r="N254" s="11"/>
      <c r="O254" s="11"/>
      <c r="P254" s="11"/>
      <c r="Q254" s="11"/>
      <c r="R254" s="11"/>
      <c r="S254" s="11"/>
    </row>
    <row r="255" spans="2:19" ht="1" customHeight="1">
      <c r="B255" s="1">
        <f t="shared" si="67"/>
        <v>38</v>
      </c>
      <c r="C255" s="4">
        <f>IF($B255&lt;C$12,#REF!,$C$14)</f>
        <v>160.87664861532542</v>
      </c>
      <c r="D255" s="4">
        <f>IF(B255&lt;$D$12,#REF!,$D$14)</f>
        <v>115.93379296444895</v>
      </c>
      <c r="E255" s="4">
        <f>IF(B255&lt;$E$12,#REF!,$E$14)</f>
        <v>83.336597311971218</v>
      </c>
      <c r="F255" s="4">
        <f>IF(B255&lt;$F$12,#REF!,$F$14)</f>
        <v>82.093458390923132</v>
      </c>
      <c r="G255" s="4">
        <f>IF(B255&lt;$G$12,#REF!,$G$14)</f>
        <v>69.333171420043499</v>
      </c>
      <c r="H255" s="4">
        <f t="shared" si="60"/>
        <v>511.57366870271221</v>
      </c>
      <c r="I255" s="4">
        <f t="shared" si="68"/>
        <v>0.1937736535446731</v>
      </c>
      <c r="J255" s="4">
        <f t="shared" si="68"/>
        <v>600.95202186504537</v>
      </c>
      <c r="K255" s="4">
        <f t="shared" si="68"/>
        <v>23.296725714341434</v>
      </c>
      <c r="L255" s="11">
        <f t="shared" si="68"/>
        <v>0.2246726904407309</v>
      </c>
      <c r="M255" s="11"/>
      <c r="N255" s="11"/>
      <c r="O255" s="11"/>
      <c r="P255" s="11"/>
      <c r="Q255" s="11"/>
      <c r="R255" s="11"/>
      <c r="S255" s="11"/>
    </row>
    <row r="256" spans="2:19" ht="1" customHeight="1">
      <c r="B256" s="1">
        <f t="shared" si="67"/>
        <v>39</v>
      </c>
      <c r="C256" s="4">
        <f>IF($B256&lt;C$12,#REF!,$C$14)</f>
        <v>160.87664861532542</v>
      </c>
      <c r="D256" s="4">
        <f>IF(B256&lt;$D$12,#REF!,$D$14)</f>
        <v>115.93379296444895</v>
      </c>
      <c r="E256" s="4">
        <f>IF(B256&lt;$E$12,#REF!,$E$14)</f>
        <v>83.336597311971218</v>
      </c>
      <c r="F256" s="4">
        <f>IF(B256&lt;$F$12,#REF!,$F$14)</f>
        <v>82.093458390923132</v>
      </c>
      <c r="G256" s="4">
        <f>IF(B256&lt;$G$12,#REF!,$G$14)</f>
        <v>69.333171420043499</v>
      </c>
      <c r="H256" s="4">
        <f t="shared" si="60"/>
        <v>511.57366870271221</v>
      </c>
      <c r="I256" s="4">
        <f t="shared" si="68"/>
        <v>0.20882254058142979</v>
      </c>
      <c r="J256" s="4">
        <f t="shared" si="68"/>
        <v>639.97217332945195</v>
      </c>
      <c r="K256" s="4">
        <f t="shared" si="68"/>
        <v>24.516293924476603</v>
      </c>
      <c r="L256" s="11">
        <f t="shared" si="68"/>
        <v>0.23383250253114263</v>
      </c>
      <c r="M256" s="11"/>
      <c r="N256" s="11"/>
      <c r="O256" s="11"/>
      <c r="P256" s="11"/>
      <c r="Q256" s="11"/>
      <c r="R256" s="11"/>
      <c r="S256" s="11"/>
    </row>
    <row r="257" spans="2:19" ht="1" customHeight="1">
      <c r="B257" s="1">
        <f t="shared" si="67"/>
        <v>40</v>
      </c>
      <c r="C257" s="4">
        <f>IF($B257&lt;C$12,#REF!,$C$14)</f>
        <v>160.87664861532542</v>
      </c>
      <c r="D257" s="4">
        <f>IF(B257&lt;$D$12,#REF!,$D$14)</f>
        <v>115.93379296444895</v>
      </c>
      <c r="E257" s="4">
        <f>IF(B257&lt;$E$12,#REF!,$E$14)</f>
        <v>83.336597311971218</v>
      </c>
      <c r="F257" s="4">
        <f>IF(B257&lt;$F$12,#REF!,$F$14)</f>
        <v>82.093458390923132</v>
      </c>
      <c r="G257" s="4">
        <f>IF(B257&lt;$G$12,#REF!,$G$14)</f>
        <v>69.333171420043499</v>
      </c>
      <c r="H257" s="4">
        <f t="shared" si="60"/>
        <v>511.57366870271221</v>
      </c>
      <c r="I257" s="4">
        <f t="shared" si="68"/>
        <v>0.22496815843683668</v>
      </c>
      <c r="J257" s="4">
        <f t="shared" si="68"/>
        <v>681.32826803377793</v>
      </c>
      <c r="K257" s="4">
        <f t="shared" si="68"/>
        <v>25.792995109141259</v>
      </c>
      <c r="L257" s="11">
        <f t="shared" si="68"/>
        <v>0.24286144229487538</v>
      </c>
      <c r="M257" s="11"/>
      <c r="N257" s="11"/>
      <c r="O257" s="11"/>
      <c r="P257" s="11"/>
      <c r="Q257" s="11"/>
      <c r="R257" s="11"/>
      <c r="S257" s="11"/>
    </row>
    <row r="258" spans="2:19" ht="1" customHeight="1">
      <c r="B258" s="1">
        <f t="shared" si="67"/>
        <v>41</v>
      </c>
      <c r="C258" s="4">
        <f t="shared" ref="C258:C289" si="70">IF($B258&lt;C$12,C23,$C$14)</f>
        <v>160.87664861532542</v>
      </c>
      <c r="D258" s="4">
        <f t="shared" ref="D258:D289" si="71">IF(B258&lt;$D$12,D23,$D$14)</f>
        <v>115.93379296444895</v>
      </c>
      <c r="E258" s="4">
        <f t="shared" ref="E258:E289" si="72">IF(B258&lt;$E$12,E23,$E$14)</f>
        <v>83.336597311971218</v>
      </c>
      <c r="F258" s="4">
        <f t="shared" ref="F258:F289" si="73">IF(B258&lt;$F$12,F23,$F$14)</f>
        <v>82.093458390923132</v>
      </c>
      <c r="G258" s="4">
        <f t="shared" ref="G258:G289" si="74">IF(B258&lt;$G$12,G23,$G$14)</f>
        <v>69.333171420043499</v>
      </c>
      <c r="H258" s="4">
        <f t="shared" si="60"/>
        <v>511.57366870271221</v>
      </c>
      <c r="I258" s="4">
        <f t="shared" si="68"/>
        <v>0.24226829433348124</v>
      </c>
      <c r="J258" s="4">
        <f t="shared" si="68"/>
        <v>725.13119002481471</v>
      </c>
      <c r="K258" s="4">
        <f t="shared" si="68"/>
        <v>27.129800671679185</v>
      </c>
      <c r="L258" s="11">
        <f t="shared" si="68"/>
        <v>0.25172710690459266</v>
      </c>
      <c r="M258" s="11"/>
      <c r="N258" s="11"/>
      <c r="O258" s="11"/>
      <c r="P258" s="11"/>
      <c r="Q258" s="11"/>
      <c r="R258" s="11"/>
      <c r="S258" s="11"/>
    </row>
    <row r="259" spans="2:19" ht="1" customHeight="1">
      <c r="B259" s="1">
        <f t="shared" si="67"/>
        <v>42</v>
      </c>
      <c r="C259" s="4">
        <f t="shared" si="70"/>
        <v>160.87664861532542</v>
      </c>
      <c r="D259" s="4">
        <f t="shared" si="71"/>
        <v>115.93379296444895</v>
      </c>
      <c r="E259" s="4">
        <f t="shared" si="72"/>
        <v>83.336597311971218</v>
      </c>
      <c r="F259" s="4">
        <f t="shared" si="73"/>
        <v>82.093458390923132</v>
      </c>
      <c r="G259" s="4">
        <f t="shared" si="74"/>
        <v>69.333171420043499</v>
      </c>
      <c r="H259" s="4">
        <f t="shared" si="60"/>
        <v>511.57366870271221</v>
      </c>
      <c r="I259" s="4">
        <f t="shared" si="68"/>
        <v>0.26077934372300815</v>
      </c>
      <c r="J259" s="4">
        <f t="shared" si="68"/>
        <v>771.49301513628188</v>
      </c>
      <c r="K259" s="4">
        <f t="shared" si="68"/>
        <v>28.529937604848993</v>
      </c>
      <c r="L259" s="11">
        <f t="shared" si="68"/>
        <v>0.2603967360661259</v>
      </c>
      <c r="M259" s="11"/>
      <c r="N259" s="11"/>
      <c r="O259" s="11"/>
      <c r="P259" s="11"/>
      <c r="Q259" s="11"/>
      <c r="R259" s="11"/>
      <c r="S259" s="11"/>
    </row>
    <row r="260" spans="2:19" ht="1" customHeight="1">
      <c r="B260" s="1">
        <f t="shared" si="67"/>
        <v>43</v>
      </c>
      <c r="C260" s="4">
        <f t="shared" si="70"/>
        <v>160.87664861532542</v>
      </c>
      <c r="D260" s="4">
        <f t="shared" si="71"/>
        <v>115.93379296444895</v>
      </c>
      <c r="E260" s="4">
        <f t="shared" si="72"/>
        <v>83.336597311971218</v>
      </c>
      <c r="F260" s="4">
        <f t="shared" si="73"/>
        <v>82.093458390923132</v>
      </c>
      <c r="G260" s="4">
        <f t="shared" si="74"/>
        <v>69.333171420043499</v>
      </c>
      <c r="H260" s="4">
        <f t="shared" si="60"/>
        <v>511.57366870271221</v>
      </c>
      <c r="I260" s="4">
        <f t="shared" si="68"/>
        <v>0.28055538571871547</v>
      </c>
      <c r="J260" s="4">
        <f t="shared" si="68"/>
        <v>820.52643776631351</v>
      </c>
      <c r="K260" s="4">
        <f t="shared" si="68"/>
        <v>29.996912790888697</v>
      </c>
      <c r="L260" s="11">
        <f t="shared" si="68"/>
        <v>0.26883738511709387</v>
      </c>
      <c r="M260" s="11"/>
      <c r="N260" s="11"/>
      <c r="O260" s="11"/>
      <c r="P260" s="11"/>
      <c r="Q260" s="11"/>
      <c r="R260" s="11"/>
      <c r="S260" s="11"/>
    </row>
    <row r="261" spans="2:19" ht="1" customHeight="1">
      <c r="B261" s="1">
        <f t="shared" si="67"/>
        <v>44</v>
      </c>
      <c r="C261" s="4">
        <f t="shared" si="70"/>
        <v>160.87664861532542</v>
      </c>
      <c r="D261" s="4">
        <f t="shared" si="71"/>
        <v>115.93379296444895</v>
      </c>
      <c r="E261" s="4">
        <f t="shared" si="72"/>
        <v>83.336597311971218</v>
      </c>
      <c r="F261" s="4">
        <f t="shared" si="73"/>
        <v>82.093458390923132</v>
      </c>
      <c r="G261" s="4">
        <f t="shared" si="74"/>
        <v>69.333171420043499</v>
      </c>
      <c r="H261" s="4">
        <f t="shared" si="60"/>
        <v>511.57366870271221</v>
      </c>
      <c r="I261" s="4">
        <f t="shared" si="68"/>
        <v>0.30164715796572661</v>
      </c>
      <c r="J261" s="4">
        <f t="shared" si="68"/>
        <v>872.34413347999509</v>
      </c>
      <c r="K261" s="4">
        <f t="shared" si="68"/>
        <v>31.534537419022655</v>
      </c>
      <c r="L261" s="11">
        <f t="shared" si="68"/>
        <v>0.27701611763642786</v>
      </c>
      <c r="M261" s="11"/>
      <c r="N261" s="11"/>
      <c r="O261" s="11"/>
      <c r="P261" s="11"/>
      <c r="Q261" s="11"/>
      <c r="R261" s="11"/>
      <c r="S261" s="11"/>
    </row>
    <row r="262" spans="2:19" ht="1" customHeight="1">
      <c r="B262" s="1">
        <f t="shared" si="67"/>
        <v>45</v>
      </c>
      <c r="C262" s="4">
        <f t="shared" si="70"/>
        <v>160.87664861532542</v>
      </c>
      <c r="D262" s="4">
        <f t="shared" si="71"/>
        <v>115.93379296444895</v>
      </c>
      <c r="E262" s="4">
        <f t="shared" si="72"/>
        <v>83.336597311971218</v>
      </c>
      <c r="F262" s="4">
        <f t="shared" si="73"/>
        <v>82.093458390923132</v>
      </c>
      <c r="G262" s="4">
        <f t="shared" si="74"/>
        <v>69.333171420043499</v>
      </c>
      <c r="H262" s="4">
        <f t="shared" si="60"/>
        <v>511.57366870271221</v>
      </c>
      <c r="I262" s="4">
        <f t="shared" si="68"/>
        <v>0.32410094544182516</v>
      </c>
      <c r="J262" s="4">
        <f t="shared" si="68"/>
        <v>927.05806212504888</v>
      </c>
      <c r="K262" s="4">
        <f t="shared" si="68"/>
        <v>33.146950920624377</v>
      </c>
      <c r="L262" s="11">
        <f t="shared" si="68"/>
        <v>0.28490021769201213</v>
      </c>
      <c r="M262" s="11"/>
      <c r="N262" s="11"/>
      <c r="O262" s="11"/>
      <c r="P262" s="11"/>
      <c r="Q262" s="11"/>
      <c r="R262" s="11"/>
      <c r="S262" s="11"/>
    </row>
    <row r="263" spans="2:19" ht="1" customHeight="1">
      <c r="B263" s="1">
        <f t="shared" si="67"/>
        <v>46</v>
      </c>
      <c r="C263" s="4">
        <f t="shared" si="70"/>
        <v>160.87664861532542</v>
      </c>
      <c r="D263" s="4">
        <f t="shared" si="71"/>
        <v>115.93379296444895</v>
      </c>
      <c r="E263" s="4">
        <f t="shared" si="72"/>
        <v>83.336597311971218</v>
      </c>
      <c r="F263" s="4">
        <f t="shared" si="73"/>
        <v>82.093458390923132</v>
      </c>
      <c r="G263" s="4">
        <f t="shared" si="74"/>
        <v>69.333171420043499</v>
      </c>
      <c r="H263" s="4">
        <f t="shared" si="60"/>
        <v>511.57366870271221</v>
      </c>
      <c r="I263" s="4">
        <f t="shared" si="68"/>
        <v>0.34795740515013407</v>
      </c>
      <c r="J263" s="4">
        <f t="shared" si="68"/>
        <v>984.77871875184348</v>
      </c>
      <c r="K263" s="4">
        <f t="shared" si="68"/>
        <v>34.838643701521633</v>
      </c>
      <c r="L263" s="11">
        <f t="shared" si="68"/>
        <v>0.29245742138542907</v>
      </c>
      <c r="M263" s="11"/>
      <c r="N263" s="11"/>
      <c r="O263" s="11"/>
      <c r="P263" s="11"/>
      <c r="Q263" s="11"/>
      <c r="R263" s="11"/>
      <c r="S263" s="11"/>
    </row>
    <row r="264" spans="2:19" ht="1" customHeight="1">
      <c r="B264" s="1">
        <f t="shared" si="67"/>
        <v>47</v>
      </c>
      <c r="C264" s="4">
        <f t="shared" si="70"/>
        <v>160.87664861532542</v>
      </c>
      <c r="D264" s="4">
        <f t="shared" si="71"/>
        <v>115.93379296444895</v>
      </c>
      <c r="E264" s="4">
        <f t="shared" si="72"/>
        <v>83.336597311971218</v>
      </c>
      <c r="F264" s="4">
        <f t="shared" si="73"/>
        <v>82.093458390923132</v>
      </c>
      <c r="G264" s="4">
        <f t="shared" si="74"/>
        <v>69.333171420043499</v>
      </c>
      <c r="H264" s="4">
        <f t="shared" si="60"/>
        <v>511.57366870271221</v>
      </c>
      <c r="I264" s="4">
        <f t="shared" si="68"/>
        <v>0.37325035675652091</v>
      </c>
      <c r="J264" s="4">
        <f t="shared" si="68"/>
        <v>1045.6143423948729</v>
      </c>
      <c r="K264" s="4">
        <f t="shared" si="68"/>
        <v>36.61447783072888</v>
      </c>
      <c r="L264" s="11">
        <f t="shared" si="68"/>
        <v>0.29965616678770579</v>
      </c>
      <c r="M264" s="11"/>
      <c r="N264" s="11"/>
      <c r="O264" s="11"/>
      <c r="P264" s="11"/>
      <c r="Q264" s="11"/>
      <c r="R264" s="11"/>
      <c r="S264" s="11"/>
    </row>
    <row r="265" spans="2:19" ht="1" customHeight="1">
      <c r="B265" s="1">
        <f t="shared" si="67"/>
        <v>48</v>
      </c>
      <c r="C265" s="4">
        <f t="shared" si="70"/>
        <v>160.87664861532542</v>
      </c>
      <c r="D265" s="4">
        <f t="shared" si="71"/>
        <v>115.93379296444895</v>
      </c>
      <c r="E265" s="4">
        <f t="shared" si="72"/>
        <v>83.336597311971218</v>
      </c>
      <c r="F265" s="4">
        <f t="shared" si="73"/>
        <v>82.093458390923132</v>
      </c>
      <c r="G265" s="4">
        <f t="shared" si="74"/>
        <v>69.333171420043499</v>
      </c>
      <c r="H265" s="4">
        <f t="shared" si="60"/>
        <v>511.57366870271221</v>
      </c>
      <c r="I265" s="4">
        <f t="shared" si="68"/>
        <v>0.40000557747747706</v>
      </c>
      <c r="J265" s="4">
        <f t="shared" si="68"/>
        <v>1109.6700955621066</v>
      </c>
      <c r="K265" s="4">
        <f t="shared" si="68"/>
        <v>38.479704731559295</v>
      </c>
      <c r="L265" s="11">
        <f t="shared" si="68"/>
        <v>0.30646586070128723</v>
      </c>
      <c r="M265" s="11"/>
      <c r="N265" s="11"/>
      <c r="O265" s="11"/>
      <c r="P265" s="11"/>
      <c r="Q265" s="11"/>
      <c r="R265" s="11"/>
      <c r="S265" s="11"/>
    </row>
    <row r="266" spans="2:19" ht="1" customHeight="1">
      <c r="B266" s="1">
        <f t="shared" si="67"/>
        <v>49</v>
      </c>
      <c r="C266" s="4">
        <f t="shared" si="70"/>
        <v>160.87664861532542</v>
      </c>
      <c r="D266" s="4">
        <f t="shared" si="71"/>
        <v>115.93379296444895</v>
      </c>
      <c r="E266" s="4">
        <f t="shared" si="72"/>
        <v>83.336597311971218</v>
      </c>
      <c r="F266" s="4">
        <f t="shared" si="73"/>
        <v>82.093458390923132</v>
      </c>
      <c r="G266" s="4">
        <f t="shared" si="74"/>
        <v>69.333171420043499</v>
      </c>
      <c r="H266" s="4">
        <f t="shared" si="60"/>
        <v>511.57366870271221</v>
      </c>
      <c r="I266" s="4">
        <f t="shared" si="68"/>
        <v>0.42823964730894643</v>
      </c>
      <c r="J266" s="4">
        <f t="shared" si="68"/>
        <v>1177.047229911009</v>
      </c>
      <c r="K266" s="4">
        <f t="shared" si="68"/>
        <v>40.439978822233989</v>
      </c>
      <c r="L266" s="11">
        <f t="shared" si="68"/>
        <v>0.31285715994095731</v>
      </c>
      <c r="M266" s="11"/>
      <c r="N266" s="11"/>
      <c r="O266" s="11"/>
      <c r="P266" s="11"/>
      <c r="Q266" s="11"/>
      <c r="R266" s="11"/>
      <c r="S266" s="11"/>
    </row>
    <row r="267" spans="2:19" ht="1" customHeight="1">
      <c r="B267" s="1">
        <f t="shared" si="67"/>
        <v>50</v>
      </c>
      <c r="C267" s="4">
        <f t="shared" si="70"/>
        <v>160.87664861532542</v>
      </c>
      <c r="D267" s="4">
        <f t="shared" si="71"/>
        <v>115.93379296444895</v>
      </c>
      <c r="E267" s="4">
        <f t="shared" si="72"/>
        <v>83.336597311971218</v>
      </c>
      <c r="F267" s="4">
        <f t="shared" si="73"/>
        <v>82.093458390923132</v>
      </c>
      <c r="G267" s="4">
        <f t="shared" si="74"/>
        <v>69.333171420043499</v>
      </c>
      <c r="H267" s="4">
        <f t="shared" si="60"/>
        <v>511.57366870271221</v>
      </c>
      <c r="I267" s="4">
        <f t="shared" si="68"/>
        <v>0.45795889722528665</v>
      </c>
      <c r="J267" s="4">
        <f t="shared" si="68"/>
        <v>1247.8422558520108</v>
      </c>
      <c r="K267" s="4">
        <f t="shared" si="68"/>
        <v>42.501365977497208</v>
      </c>
      <c r="L267" s="11">
        <f t="shared" si="68"/>
        <v>0.3188022640172925</v>
      </c>
      <c r="M267" s="11"/>
      <c r="N267" s="11"/>
      <c r="O267" s="11"/>
      <c r="P267" s="11"/>
      <c r="Q267" s="11"/>
      <c r="R267" s="11"/>
      <c r="S267" s="11"/>
    </row>
    <row r="268" spans="2:19" ht="1" customHeight="1">
      <c r="B268" s="1">
        <f t="shared" si="67"/>
        <v>51</v>
      </c>
      <c r="C268" s="4">
        <f t="shared" si="70"/>
        <v>160.87664861532542</v>
      </c>
      <c r="D268" s="4">
        <f t="shared" si="71"/>
        <v>115.93379296444895</v>
      </c>
      <c r="E268" s="4">
        <f t="shared" si="72"/>
        <v>83.336597311971218</v>
      </c>
      <c r="F268" s="4">
        <f t="shared" si="73"/>
        <v>82.093458390923132</v>
      </c>
      <c r="G268" s="4">
        <f t="shared" si="74"/>
        <v>69.333171420043499</v>
      </c>
      <c r="H268" s="4">
        <f t="shared" si="60"/>
        <v>511.57366870271221</v>
      </c>
      <c r="I268" s="4">
        <f t="shared" si="68"/>
        <v>0.48915851739028948</v>
      </c>
      <c r="J268" s="4">
        <f t="shared" si="68"/>
        <v>1322.146135475798</v>
      </c>
      <c r="K268" s="4">
        <f t="shared" si="68"/>
        <v>44.670345639684477</v>
      </c>
      <c r="L268" s="11">
        <f t="shared" si="68"/>
        <v>0.32427521525660929</v>
      </c>
      <c r="M268" s="11"/>
      <c r="N268" s="11"/>
      <c r="O268" s="11"/>
      <c r="P268" s="11"/>
      <c r="Q268" s="11"/>
      <c r="R268" s="11"/>
      <c r="S268" s="11"/>
    </row>
    <row r="269" spans="2:19" ht="1" customHeight="1">
      <c r="B269" s="1">
        <f t="shared" si="67"/>
        <v>52</v>
      </c>
      <c r="C269" s="4">
        <f t="shared" si="70"/>
        <v>160.87664861532542</v>
      </c>
      <c r="D269" s="4">
        <f t="shared" si="71"/>
        <v>115.93379296444895</v>
      </c>
      <c r="E269" s="4">
        <f t="shared" si="72"/>
        <v>83.336597311971218</v>
      </c>
      <c r="F269" s="4">
        <f t="shared" si="73"/>
        <v>82.093458390923132</v>
      </c>
      <c r="G269" s="4">
        <f t="shared" si="74"/>
        <v>69.333171420043499</v>
      </c>
      <c r="H269" s="4">
        <f t="shared" si="60"/>
        <v>511.57366870271221</v>
      </c>
      <c r="I269" s="4">
        <f t="shared" si="68"/>
        <v>0.52182188380568229</v>
      </c>
      <c r="J269" s="4">
        <f t="shared" si="68"/>
        <v>1400.0435190133353</v>
      </c>
      <c r="K269" s="4">
        <f t="shared" si="68"/>
        <v>46.953805406644271</v>
      </c>
      <c r="L269" s="11">
        <f t="shared" si="68"/>
        <v>0.32925220153535761</v>
      </c>
      <c r="M269" s="11"/>
      <c r="N269" s="11"/>
      <c r="O269" s="11"/>
      <c r="P269" s="11"/>
      <c r="Q269" s="11"/>
      <c r="R269" s="11"/>
      <c r="S269" s="11"/>
    </row>
    <row r="270" spans="2:19" ht="1" customHeight="1">
      <c r="B270" s="1">
        <f t="shared" si="67"/>
        <v>53</v>
      </c>
      <c r="C270" s="4">
        <f t="shared" si="70"/>
        <v>160.87664861532542</v>
      </c>
      <c r="D270" s="4">
        <f t="shared" si="71"/>
        <v>115.93379296444895</v>
      </c>
      <c r="E270" s="4">
        <f t="shared" si="72"/>
        <v>83.336597311971218</v>
      </c>
      <c r="F270" s="4">
        <f t="shared" si="73"/>
        <v>82.093458390923132</v>
      </c>
      <c r="G270" s="4">
        <f t="shared" si="74"/>
        <v>69.333171420043499</v>
      </c>
      <c r="H270" s="4">
        <f t="shared" si="60"/>
        <v>511.57366870271221</v>
      </c>
      <c r="I270" s="4">
        <f t="shared" si="68"/>
        <v>0.55592015935860206</v>
      </c>
      <c r="J270" s="4">
        <f t="shared" si="68"/>
        <v>1481.6120447930039</v>
      </c>
      <c r="K270" s="4">
        <f t="shared" si="68"/>
        <v>49.359026973594737</v>
      </c>
      <c r="L270" s="11">
        <f t="shared" si="68"/>
        <v>0.33371185598736552</v>
      </c>
      <c r="M270" s="11"/>
      <c r="N270" s="11"/>
      <c r="O270" s="11"/>
      <c r="P270" s="11"/>
      <c r="Q270" s="11"/>
      <c r="R270" s="11"/>
      <c r="S270" s="11"/>
    </row>
    <row r="271" spans="2:19" ht="1" customHeight="1">
      <c r="B271" s="1">
        <f t="shared" si="67"/>
        <v>54</v>
      </c>
      <c r="C271" s="4">
        <f t="shared" si="70"/>
        <v>160.87664861532542</v>
      </c>
      <c r="D271" s="4">
        <f t="shared" si="71"/>
        <v>115.93379296444895</v>
      </c>
      <c r="E271" s="4">
        <f t="shared" si="72"/>
        <v>83.336597311971218</v>
      </c>
      <c r="F271" s="4">
        <f t="shared" si="73"/>
        <v>82.093458390923132</v>
      </c>
      <c r="G271" s="4">
        <f t="shared" si="74"/>
        <v>69.333171420043499</v>
      </c>
      <c r="H271" s="4">
        <f t="shared" si="60"/>
        <v>511.57366870271221</v>
      </c>
      <c r="I271" s="4">
        <f t="shared" si="68"/>
        <v>0.59141221831502133</v>
      </c>
      <c r="J271" s="4">
        <f t="shared" si="68"/>
        <v>1566.9217211974342</v>
      </c>
      <c r="K271" s="4">
        <f t="shared" si="68"/>
        <v>51.8936624135765</v>
      </c>
      <c r="L271" s="11">
        <f t="shared" si="68"/>
        <v>0.33763554730839251</v>
      </c>
      <c r="M271" s="11"/>
      <c r="N271" s="11"/>
      <c r="O271" s="11"/>
      <c r="P271" s="11"/>
      <c r="Q271" s="11"/>
      <c r="R271" s="11"/>
      <c r="S271" s="11"/>
    </row>
    <row r="272" spans="2:19" ht="1" customHeight="1">
      <c r="B272" s="1">
        <f t="shared" si="67"/>
        <v>55</v>
      </c>
      <c r="C272" s="4">
        <f t="shared" si="70"/>
        <v>160.87664861532542</v>
      </c>
      <c r="D272" s="4">
        <f t="shared" si="71"/>
        <v>115.93379296444895</v>
      </c>
      <c r="E272" s="4">
        <f t="shared" si="72"/>
        <v>83.336597311971218</v>
      </c>
      <c r="F272" s="4">
        <f t="shared" si="73"/>
        <v>82.093458390923132</v>
      </c>
      <c r="G272" s="4">
        <f t="shared" si="74"/>
        <v>69.333171420043499</v>
      </c>
      <c r="H272" s="4">
        <f t="shared" si="60"/>
        <v>511.57366870271221</v>
      </c>
      <c r="I272" s="4">
        <f t="shared" si="68"/>
        <v>0.62824493168767848</v>
      </c>
      <c r="J272" s="4">
        <f t="shared" si="68"/>
        <v>1656.0344063671325</v>
      </c>
      <c r="K272" s="4">
        <f t="shared" si="68"/>
        <v>54.565699951303081</v>
      </c>
      <c r="L272" s="11">
        <f t="shared" si="68"/>
        <v>0.34100765368752606</v>
      </c>
      <c r="M272" s="11"/>
      <c r="N272" s="11"/>
      <c r="O272" s="11"/>
      <c r="P272" s="11"/>
      <c r="Q272" s="11"/>
      <c r="R272" s="11"/>
      <c r="S272" s="11"/>
    </row>
    <row r="273" spans="2:19" ht="1" customHeight="1">
      <c r="B273" s="1">
        <f t="shared" si="67"/>
        <v>56</v>
      </c>
      <c r="C273" s="4">
        <f t="shared" si="70"/>
        <v>160.87664861532542</v>
      </c>
      <c r="D273" s="4">
        <f t="shared" si="71"/>
        <v>115.93379296444895</v>
      </c>
      <c r="E273" s="4">
        <f t="shared" si="72"/>
        <v>83.336597311971218</v>
      </c>
      <c r="F273" s="4">
        <f t="shared" si="73"/>
        <v>82.093458390923132</v>
      </c>
      <c r="G273" s="4">
        <f t="shared" si="74"/>
        <v>69.333171420043499</v>
      </c>
      <c r="H273" s="4">
        <f t="shared" si="60"/>
        <v>511.57366870271221</v>
      </c>
      <c r="I273" s="4">
        <f t="shared" si="68"/>
        <v>0.666353834797765</v>
      </c>
      <c r="J273" s="4">
        <f t="shared" si="68"/>
        <v>1749.0033973817906</v>
      </c>
      <c r="K273" s="4">
        <f t="shared" si="68"/>
        <v>57.383418619130495</v>
      </c>
      <c r="L273" s="11">
        <f t="shared" si="68"/>
        <v>0.34381581299348107</v>
      </c>
      <c r="M273" s="11"/>
      <c r="N273" s="11"/>
      <c r="O273" s="11"/>
      <c r="P273" s="11"/>
      <c r="Q273" s="11"/>
      <c r="R273" s="11"/>
      <c r="S273" s="11"/>
    </row>
    <row r="274" spans="2:19" ht="1" customHeight="1">
      <c r="B274" s="1">
        <f t="shared" si="67"/>
        <v>57</v>
      </c>
      <c r="C274" s="4">
        <f t="shared" si="70"/>
        <v>160.87664861532542</v>
      </c>
      <c r="D274" s="4">
        <f t="shared" si="71"/>
        <v>115.93379296444895</v>
      </c>
      <c r="E274" s="4">
        <f t="shared" si="72"/>
        <v>83.336597311971218</v>
      </c>
      <c r="F274" s="4">
        <f t="shared" si="73"/>
        <v>82.093458390923132</v>
      </c>
      <c r="G274" s="4">
        <f t="shared" si="74"/>
        <v>69.333171420043499</v>
      </c>
      <c r="H274" s="4">
        <f t="shared" si="60"/>
        <v>511.57366870271221</v>
      </c>
      <c r="I274" s="4">
        <f t="shared" si="68"/>
        <v>0.70566417850122587</v>
      </c>
      <c r="J274" s="4">
        <f t="shared" si="68"/>
        <v>1845.8731355341431</v>
      </c>
      <c r="K274" s="4">
        <f t="shared" si="68"/>
        <v>60.355331478695902</v>
      </c>
      <c r="L274" s="11">
        <f t="shared" si="68"/>
        <v>0.34605114168660589</v>
      </c>
      <c r="M274" s="11"/>
      <c r="N274" s="11"/>
      <c r="O274" s="11"/>
      <c r="P274" s="11"/>
      <c r="Q274" s="11"/>
      <c r="R274" s="11"/>
      <c r="S274" s="11"/>
    </row>
    <row r="275" spans="2:19" ht="1" customHeight="1">
      <c r="B275" s="1">
        <f t="shared" si="67"/>
        <v>58</v>
      </c>
      <c r="C275" s="4">
        <f t="shared" si="70"/>
        <v>160.87664861532542</v>
      </c>
      <c r="D275" s="4">
        <f t="shared" si="71"/>
        <v>115.93379296444895</v>
      </c>
      <c r="E275" s="4">
        <f t="shared" si="72"/>
        <v>83.336597311971218</v>
      </c>
      <c r="F275" s="4">
        <f t="shared" si="73"/>
        <v>82.093458390923132</v>
      </c>
      <c r="G275" s="4">
        <f t="shared" si="74"/>
        <v>69.333171420043499</v>
      </c>
      <c r="H275" s="4">
        <f t="shared" si="60"/>
        <v>511.57366870271221</v>
      </c>
      <c r="I275" s="4">
        <f t="shared" si="68"/>
        <v>0.7460923432567611</v>
      </c>
      <c r="J275" s="4">
        <f t="shared" si="68"/>
        <v>1946.6790283854425</v>
      </c>
      <c r="K275" s="4">
        <f t="shared" si="68"/>
        <v>63.490117439986037</v>
      </c>
      <c r="L275" s="11">
        <f t="shared" si="68"/>
        <v>0.34770841505757477</v>
      </c>
      <c r="M275" s="11"/>
      <c r="N275" s="11"/>
      <c r="O275" s="11"/>
      <c r="P275" s="11"/>
      <c r="Q275" s="11"/>
      <c r="R275" s="11"/>
      <c r="S275" s="11"/>
    </row>
    <row r="276" spans="2:19" ht="1" customHeight="1">
      <c r="B276" s="1">
        <f t="shared" si="67"/>
        <v>59</v>
      </c>
      <c r="C276" s="4">
        <f t="shared" si="70"/>
        <v>160.87664861532542</v>
      </c>
      <c r="D276" s="4">
        <f t="shared" si="71"/>
        <v>115.93379296444895</v>
      </c>
      <c r="E276" s="4">
        <f t="shared" si="72"/>
        <v>83.336597311971218</v>
      </c>
      <c r="F276" s="4">
        <f t="shared" si="73"/>
        <v>82.093458390923132</v>
      </c>
      <c r="G276" s="4">
        <f t="shared" si="74"/>
        <v>69.333171420043499</v>
      </c>
      <c r="H276" s="4">
        <f t="shared" si="60"/>
        <v>511.57366870271221</v>
      </c>
      <c r="I276" s="4">
        <f t="shared" si="68"/>
        <v>0.78754757222740968</v>
      </c>
      <c r="J276" s="4">
        <f t="shared" si="68"/>
        <v>2051.4473829625344</v>
      </c>
      <c r="K276" s="4">
        <f t="shared" si="68"/>
        <v>66.796542099056481</v>
      </c>
      <c r="L276" s="11">
        <f t="shared" si="68"/>
        <v>0.34878620184160591</v>
      </c>
      <c r="M276" s="11"/>
      <c r="N276" s="11"/>
      <c r="O276" s="11"/>
      <c r="P276" s="11"/>
      <c r="Q276" s="11"/>
      <c r="R276" s="11"/>
      <c r="S276" s="11"/>
    </row>
    <row r="277" spans="2:19" ht="1" customHeight="1">
      <c r="B277" s="1">
        <f t="shared" si="67"/>
        <v>60</v>
      </c>
      <c r="C277" s="4">
        <f t="shared" si="70"/>
        <v>160.87664861532542</v>
      </c>
      <c r="D277" s="4">
        <f t="shared" si="71"/>
        <v>115.93379296444895</v>
      </c>
      <c r="E277" s="4">
        <f t="shared" si="72"/>
        <v>83.336597311971218</v>
      </c>
      <c r="F277" s="4">
        <f t="shared" si="73"/>
        <v>82.093458390923132</v>
      </c>
      <c r="G277" s="4">
        <f t="shared" si="74"/>
        <v>69.333171420043499</v>
      </c>
      <c r="H277" s="4">
        <f t="shared" si="60"/>
        <v>511.57366870271221</v>
      </c>
      <c r="I277" s="4">
        <f t="shared" si="68"/>
        <v>0.82993395797703806</v>
      </c>
      <c r="J277" s="4">
        <f t="shared" si="68"/>
        <v>2160.1954382133363</v>
      </c>
      <c r="K277" s="4">
        <f t="shared" si="68"/>
        <v>70.283368429883168</v>
      </c>
      <c r="L277" s="11">
        <f t="shared" si="68"/>
        <v>0.34928694703648255</v>
      </c>
      <c r="M277" s="11"/>
      <c r="N277" s="11"/>
      <c r="O277" s="11"/>
      <c r="P277" s="11"/>
      <c r="Q277" s="11"/>
      <c r="R277" s="11"/>
      <c r="S277" s="11"/>
    </row>
    <row r="278" spans="2:19" ht="1" customHeight="1">
      <c r="B278" s="1">
        <f t="shared" si="67"/>
        <v>61</v>
      </c>
      <c r="C278" s="4">
        <f t="shared" si="70"/>
        <v>160.87664861532542</v>
      </c>
      <c r="D278" s="4">
        <f t="shared" si="71"/>
        <v>115.93379296444895</v>
      </c>
      <c r="E278" s="4">
        <f t="shared" si="72"/>
        <v>83.336597311971218</v>
      </c>
      <c r="F278" s="4">
        <f t="shared" si="73"/>
        <v>82.093458390923132</v>
      </c>
      <c r="G278" s="4">
        <f t="shared" si="74"/>
        <v>69.333171420043499</v>
      </c>
      <c r="H278" s="4">
        <f t="shared" si="60"/>
        <v>511.57366870271221</v>
      </c>
      <c r="I278" s="4">
        <f t="shared" si="68"/>
        <v>0.87315259914682641</v>
      </c>
      <c r="J278" s="4">
        <f t="shared" si="68"/>
        <v>2272.9314792044274</v>
      </c>
      <c r="K278" s="4">
        <f t="shared" si="68"/>
        <v>73.959258585017579</v>
      </c>
      <c r="L278" s="11">
        <f t="shared" si="68"/>
        <v>0.34921699785771954</v>
      </c>
      <c r="M278" s="11"/>
      <c r="N278" s="11"/>
      <c r="O278" s="11"/>
      <c r="P278" s="11"/>
      <c r="Q278" s="11"/>
      <c r="R278" s="11"/>
      <c r="S278" s="11"/>
    </row>
    <row r="279" spans="2:19" ht="1" customHeight="1">
      <c r="B279" s="1">
        <f t="shared" si="67"/>
        <v>62</v>
      </c>
      <c r="C279" s="4">
        <f t="shared" si="70"/>
        <v>160.87664861532542</v>
      </c>
      <c r="D279" s="4">
        <f t="shared" si="71"/>
        <v>115.93379296444895</v>
      </c>
      <c r="E279" s="4">
        <f t="shared" si="72"/>
        <v>83.336597311971218</v>
      </c>
      <c r="F279" s="4">
        <f t="shared" si="73"/>
        <v>82.093458390923132</v>
      </c>
      <c r="G279" s="4">
        <f t="shared" si="74"/>
        <v>69.333171420043499</v>
      </c>
      <c r="H279" s="4">
        <f t="shared" si="60"/>
        <v>511.57366870271221</v>
      </c>
      <c r="I279" s="4">
        <f t="shared" si="68"/>
        <v>0.91710383065412926</v>
      </c>
      <c r="J279" s="4">
        <f t="shared" si="68"/>
        <v>2389.6550110226976</v>
      </c>
      <c r="K279" s="4">
        <f t="shared" si="68"/>
        <v>77.832668461771647</v>
      </c>
      <c r="L279" s="11">
        <f t="shared" si="68"/>
        <v>0.34858656916789255</v>
      </c>
      <c r="M279" s="11"/>
      <c r="N279" s="11"/>
      <c r="O279" s="11"/>
      <c r="P279" s="11"/>
      <c r="Q279" s="11"/>
      <c r="R279" s="11"/>
      <c r="S279" s="11"/>
    </row>
    <row r="280" spans="2:19" ht="1" customHeight="1">
      <c r="B280" s="1">
        <f t="shared" si="67"/>
        <v>63</v>
      </c>
      <c r="C280" s="4">
        <f t="shared" si="70"/>
        <v>160.87664861532542</v>
      </c>
      <c r="D280" s="4">
        <f t="shared" si="71"/>
        <v>115.93379296444895</v>
      </c>
      <c r="E280" s="4">
        <f t="shared" si="72"/>
        <v>83.336597311971218</v>
      </c>
      <c r="F280" s="4">
        <f t="shared" si="73"/>
        <v>82.093458390923132</v>
      </c>
      <c r="G280" s="4">
        <f t="shared" si="74"/>
        <v>69.333171420043499</v>
      </c>
      <c r="H280" s="4">
        <f t="shared" si="60"/>
        <v>511.57366870271221</v>
      </c>
      <c r="I280" s="4">
        <f t="shared" si="68"/>
        <v>0.96168942484108821</v>
      </c>
      <c r="J280" s="4">
        <f t="shared" si="68"/>
        <v>2510.3569673514785</v>
      </c>
      <c r="K280" s="4">
        <f t="shared" si="68"/>
        <v>81.911737052888085</v>
      </c>
      <c r="L280" s="11">
        <f t="shared" si="68"/>
        <v>0.34740964637146354</v>
      </c>
      <c r="M280" s="11"/>
      <c r="N280" s="11"/>
      <c r="O280" s="11"/>
      <c r="P280" s="11"/>
      <c r="Q280" s="11"/>
      <c r="R280" s="11"/>
      <c r="S280" s="11"/>
    </row>
    <row r="281" spans="2:19" ht="1" customHeight="1">
      <c r="B281" s="1">
        <f t="shared" si="67"/>
        <v>64</v>
      </c>
      <c r="C281" s="4">
        <f t="shared" si="70"/>
        <v>160.87664861532542</v>
      </c>
      <c r="D281" s="4">
        <f t="shared" si="71"/>
        <v>115.93379296444895</v>
      </c>
      <c r="E281" s="4">
        <f t="shared" si="72"/>
        <v>83.336597311971218</v>
      </c>
      <c r="F281" s="4">
        <f t="shared" si="73"/>
        <v>82.093458390923132</v>
      </c>
      <c r="G281" s="4">
        <f t="shared" si="74"/>
        <v>69.333171420043499</v>
      </c>
      <c r="H281" s="4">
        <f t="shared" ref="H281:H344" si="75">SUM(C281:G281)</f>
        <v>511.57366870271221</v>
      </c>
      <c r="I281" s="4">
        <f t="shared" si="68"/>
        <v>1.0068146623168355</v>
      </c>
      <c r="J281" s="4">
        <f t="shared" si="68"/>
        <v>2635.0199275150594</v>
      </c>
      <c r="K281" s="4">
        <f t="shared" si="68"/>
        <v>86.204172901393278</v>
      </c>
      <c r="L281" s="11">
        <f t="shared" si="68"/>
        <v>0.34570382560493473</v>
      </c>
      <c r="M281" s="11"/>
      <c r="N281" s="11"/>
      <c r="O281" s="11"/>
      <c r="P281" s="11"/>
      <c r="Q281" s="11"/>
      <c r="R281" s="11"/>
      <c r="S281" s="11"/>
    </row>
    <row r="282" spans="2:19" ht="1" customHeight="1">
      <c r="B282" s="1">
        <f t="shared" si="67"/>
        <v>65</v>
      </c>
      <c r="C282" s="4">
        <f t="shared" si="70"/>
        <v>160.87664861532542</v>
      </c>
      <c r="D282" s="4">
        <f t="shared" si="71"/>
        <v>115.93379296444895</v>
      </c>
      <c r="E282" s="4">
        <f t="shared" si="72"/>
        <v>83.336597311971218</v>
      </c>
      <c r="F282" s="4">
        <f t="shared" si="73"/>
        <v>82.093458390923132</v>
      </c>
      <c r="G282" s="4">
        <f t="shared" si="74"/>
        <v>69.333171420043499</v>
      </c>
      <c r="H282" s="4">
        <f t="shared" si="75"/>
        <v>511.57366870271221</v>
      </c>
      <c r="I282" s="4">
        <f t="shared" si="68"/>
        <v>1.0523901798914412</v>
      </c>
      <c r="J282" s="4">
        <f t="shared" si="68"/>
        <v>2763.6183165407188</v>
      </c>
      <c r="K282" s="4">
        <f t="shared" si="68"/>
        <v>90.717140199692949</v>
      </c>
      <c r="L282" s="11">
        <f t="shared" si="68"/>
        <v>0.34349009299340894</v>
      </c>
      <c r="M282" s="11"/>
      <c r="N282" s="11"/>
      <c r="O282" s="11"/>
      <c r="P282" s="11"/>
      <c r="Q282" s="11"/>
      <c r="R282" s="11"/>
      <c r="S282" s="11"/>
    </row>
    <row r="283" spans="2:19" ht="1" customHeight="1">
      <c r="B283" s="1">
        <f t="shared" si="67"/>
        <v>66</v>
      </c>
      <c r="C283" s="4">
        <f t="shared" si="70"/>
        <v>160.87664861532542</v>
      </c>
      <c r="D283" s="4">
        <f t="shared" si="71"/>
        <v>115.93379296444895</v>
      </c>
      <c r="E283" s="4">
        <f t="shared" si="72"/>
        <v>83.336597311971218</v>
      </c>
      <c r="F283" s="4">
        <f t="shared" si="73"/>
        <v>82.093458390923132</v>
      </c>
      <c r="G283" s="4">
        <f t="shared" si="74"/>
        <v>69.333171420043499</v>
      </c>
      <c r="H283" s="4">
        <f t="shared" si="75"/>
        <v>511.57366870271221</v>
      </c>
      <c r="I283" s="4">
        <f t="shared" si="68"/>
        <v>1.098333518113856</v>
      </c>
      <c r="J283" s="4">
        <f t="shared" si="68"/>
        <v>2896.1185654079777</v>
      </c>
      <c r="K283" s="4">
        <f t="shared" si="68"/>
        <v>95.457147198152924</v>
      </c>
      <c r="L283" s="11">
        <f>L87</f>
        <v>0.34079254669806081</v>
      </c>
      <c r="M283" s="11"/>
      <c r="N283" s="11"/>
      <c r="O283" s="11"/>
      <c r="P283" s="11"/>
      <c r="Q283" s="11"/>
      <c r="R283" s="11"/>
      <c r="S283" s="11"/>
    </row>
    <row r="284" spans="2:19" ht="1" customHeight="1">
      <c r="B284" s="1">
        <f t="shared" ref="B284:B347" si="76">B283+1</f>
        <v>67</v>
      </c>
      <c r="C284" s="4">
        <f t="shared" si="70"/>
        <v>160.87664861532542</v>
      </c>
      <c r="D284" s="4">
        <f t="shared" si="71"/>
        <v>115.93379296444895</v>
      </c>
      <c r="E284" s="4">
        <f t="shared" si="72"/>
        <v>83.336597311971218</v>
      </c>
      <c r="F284" s="4">
        <f t="shared" si="73"/>
        <v>82.093458390923132</v>
      </c>
      <c r="G284" s="4">
        <f t="shared" si="74"/>
        <v>69.333171420043499</v>
      </c>
      <c r="H284" s="4">
        <f t="shared" si="75"/>
        <v>511.57366870271221</v>
      </c>
      <c r="I284" s="4">
        <f t="shared" ref="I284:L347" si="77">I88</f>
        <v>1.144570310968074</v>
      </c>
      <c r="J284" s="4">
        <f t="shared" si="77"/>
        <v>3032.4792129051857</v>
      </c>
      <c r="K284" s="4">
        <f t="shared" si="77"/>
        <v>100.42993960899796</v>
      </c>
      <c r="L284" s="11">
        <f t="shared" si="77"/>
        <v>0.33763806735028712</v>
      </c>
      <c r="M284" s="11"/>
      <c r="N284" s="11"/>
      <c r="O284" s="11"/>
      <c r="P284" s="11"/>
      <c r="Q284" s="11"/>
      <c r="R284" s="11"/>
      <c r="S284" s="11"/>
    </row>
    <row r="285" spans="2:19" ht="1" customHeight="1">
      <c r="B285" s="1">
        <f t="shared" si="76"/>
        <v>68</v>
      </c>
      <c r="C285" s="4">
        <f t="shared" si="70"/>
        <v>160.87664861532542</v>
      </c>
      <c r="D285" s="4">
        <f t="shared" si="71"/>
        <v>115.93379296444895</v>
      </c>
      <c r="E285" s="4">
        <f t="shared" si="72"/>
        <v>83.336597311971218</v>
      </c>
      <c r="F285" s="4">
        <f t="shared" si="73"/>
        <v>82.093458390923132</v>
      </c>
      <c r="G285" s="4">
        <f t="shared" si="74"/>
        <v>69.333171420043499</v>
      </c>
      <c r="H285" s="4">
        <f t="shared" si="75"/>
        <v>511.57366870271221</v>
      </c>
      <c r="I285" s="4">
        <f t="shared" si="77"/>
        <v>1.1910350832871641</v>
      </c>
      <c r="J285" s="4">
        <f t="shared" si="77"/>
        <v>3172.6509360184768</v>
      </c>
      <c r="K285" s="4">
        <f t="shared" si="77"/>
        <v>105.64040160385461</v>
      </c>
      <c r="L285" s="11">
        <f t="shared" si="77"/>
        <v>0.33405594416618556</v>
      </c>
      <c r="M285" s="11"/>
      <c r="N285" s="11"/>
      <c r="O285" s="11"/>
      <c r="P285" s="11"/>
      <c r="Q285" s="11"/>
      <c r="R285" s="11"/>
      <c r="S285" s="11"/>
    </row>
    <row r="286" spans="2:19" ht="1" customHeight="1">
      <c r="B286" s="1">
        <f t="shared" si="76"/>
        <v>69</v>
      </c>
      <c r="C286" s="4">
        <f t="shared" si="70"/>
        <v>160.87664861532542</v>
      </c>
      <c r="D286" s="4">
        <f t="shared" si="71"/>
        <v>115.93379296444895</v>
      </c>
      <c r="E286" s="4">
        <f t="shared" si="72"/>
        <v>83.336597311971218</v>
      </c>
      <c r="F286" s="4">
        <f t="shared" si="73"/>
        <v>82.093458390923132</v>
      </c>
      <c r="G286" s="4">
        <f t="shared" si="74"/>
        <v>69.333171420043499</v>
      </c>
      <c r="H286" s="4">
        <f t="shared" si="75"/>
        <v>511.57366870271221</v>
      </c>
      <c r="I286" s="4">
        <f t="shared" si="77"/>
        <v>1.237671645287181</v>
      </c>
      <c r="J286" s="4">
        <f t="shared" si="77"/>
        <v>3316.5765020714016</v>
      </c>
      <c r="K286" s="4">
        <f t="shared" si="77"/>
        <v>111.0924668103296</v>
      </c>
      <c r="L286" s="11">
        <f t="shared" si="77"/>
        <v>0.330077465477153</v>
      </c>
      <c r="M286" s="11"/>
      <c r="N286" s="11"/>
      <c r="O286" s="11"/>
      <c r="P286" s="11"/>
      <c r="Q286" s="11"/>
      <c r="R286" s="11"/>
      <c r="S286" s="11"/>
    </row>
    <row r="287" spans="2:19" ht="1" customHeight="1">
      <c r="B287" s="1">
        <f t="shared" si="76"/>
        <v>70</v>
      </c>
      <c r="C287" s="4">
        <f t="shared" si="70"/>
        <v>160.87664861532542</v>
      </c>
      <c r="D287" s="4">
        <f t="shared" si="71"/>
        <v>115.93379296444895</v>
      </c>
      <c r="E287" s="4">
        <f t="shared" si="72"/>
        <v>83.336597311971218</v>
      </c>
      <c r="F287" s="4">
        <f t="shared" si="73"/>
        <v>82.093458390923132</v>
      </c>
      <c r="G287" s="4">
        <f t="shared" si="74"/>
        <v>69.333171420043499</v>
      </c>
      <c r="H287" s="4">
        <f t="shared" si="75"/>
        <v>511.57366870271221</v>
      </c>
      <c r="I287" s="4">
        <f t="shared" si="77"/>
        <v>1.2844330962831945</v>
      </c>
      <c r="J287" s="4">
        <f t="shared" si="77"/>
        <v>3464.1906424142971</v>
      </c>
      <c r="K287" s="4">
        <f t="shared" si="77"/>
        <v>116.78904142338509</v>
      </c>
      <c r="L287" s="11">
        <f t="shared" si="77"/>
        <v>0.32573548352990567</v>
      </c>
      <c r="M287" s="11"/>
      <c r="N287" s="11"/>
      <c r="O287" s="11"/>
      <c r="P287" s="11"/>
      <c r="Q287" s="11"/>
      <c r="R287" s="11"/>
      <c r="S287" s="11"/>
    </row>
    <row r="288" spans="2:19" ht="1" customHeight="1">
      <c r="B288" s="1">
        <f t="shared" si="76"/>
        <v>71</v>
      </c>
      <c r="C288" s="4">
        <f t="shared" si="70"/>
        <v>160.87664861532542</v>
      </c>
      <c r="D288" s="4">
        <f t="shared" si="71"/>
        <v>115.93379296444895</v>
      </c>
      <c r="E288" s="4">
        <f t="shared" si="72"/>
        <v>83.336597311971218</v>
      </c>
      <c r="F288" s="4">
        <f t="shared" si="73"/>
        <v>82.093458390923132</v>
      </c>
      <c r="G288" s="4">
        <f t="shared" si="74"/>
        <v>69.333171420043499</v>
      </c>
      <c r="H288" s="4">
        <f t="shared" si="75"/>
        <v>511.57366870271221</v>
      </c>
      <c r="I288" s="4">
        <f t="shared" si="77"/>
        <v>1.3312814694414794</v>
      </c>
      <c r="J288" s="4">
        <f t="shared" si="77"/>
        <v>3615.4198538441378</v>
      </c>
      <c r="K288" s="4">
        <f t="shared" si="77"/>
        <v>122.73194117482753</v>
      </c>
      <c r="L288" s="11">
        <f t="shared" si="77"/>
        <v>0.32106396415159733</v>
      </c>
      <c r="M288" s="11"/>
      <c r="N288" s="11"/>
      <c r="O288" s="11"/>
      <c r="P288" s="11"/>
      <c r="Q288" s="11"/>
      <c r="R288" s="11"/>
      <c r="S288" s="11"/>
    </row>
    <row r="289" spans="2:19" ht="1" customHeight="1">
      <c r="B289" s="1">
        <f t="shared" si="76"/>
        <v>72</v>
      </c>
      <c r="C289" s="4">
        <f t="shared" si="70"/>
        <v>160.87664861532542</v>
      </c>
      <c r="D289" s="4">
        <f t="shared" si="71"/>
        <v>115.93379296444895</v>
      </c>
      <c r="E289" s="4">
        <f t="shared" si="72"/>
        <v>83.336597311971218</v>
      </c>
      <c r="F289" s="4">
        <f t="shared" si="73"/>
        <v>82.093458390923132</v>
      </c>
      <c r="G289" s="4">
        <f t="shared" si="74"/>
        <v>69.333171420043499</v>
      </c>
      <c r="H289" s="4">
        <f t="shared" si="75"/>
        <v>511.57366870271221</v>
      </c>
      <c r="I289" s="4">
        <f t="shared" si="77"/>
        <v>1.3781870651420858</v>
      </c>
      <c r="J289" s="4">
        <f t="shared" si="77"/>
        <v>3770.1821396955556</v>
      </c>
      <c r="K289" s="4">
        <f t="shared" si="77"/>
        <v>128.92184346736269</v>
      </c>
      <c r="L289" s="11">
        <f t="shared" si="77"/>
        <v>0.3160975322122066</v>
      </c>
      <c r="M289" s="11"/>
      <c r="N289" s="11"/>
      <c r="O289" s="11"/>
      <c r="P289" s="11"/>
      <c r="Q289" s="11"/>
      <c r="R289" s="11"/>
      <c r="S289" s="11"/>
    </row>
    <row r="290" spans="2:19" ht="1" customHeight="1">
      <c r="B290" s="1">
        <f t="shared" si="76"/>
        <v>73</v>
      </c>
      <c r="C290" s="4">
        <f t="shared" ref="C290:C321" si="78">IF($B290&lt;C$12,C55,$C$14)</f>
        <v>160.87664861532542</v>
      </c>
      <c r="D290" s="4">
        <f t="shared" ref="D290:D321" si="79">IF(B290&lt;$D$12,D55,$D$14)</f>
        <v>115.93379296444895</v>
      </c>
      <c r="E290" s="4">
        <f t="shared" ref="E290:E321" si="80">IF(B290&lt;$E$12,E55,$E$14)</f>
        <v>83.336597311971218</v>
      </c>
      <c r="F290" s="4">
        <f t="shared" ref="F290:F321" si="81">IF(B290&lt;$F$12,F55,$F$14)</f>
        <v>82.093458390923132</v>
      </c>
      <c r="G290" s="4">
        <f t="shared" ref="G290:G321" si="82">IF(B290&lt;$G$12,G55,$G$14)</f>
        <v>69.333171420043499</v>
      </c>
      <c r="H290" s="4">
        <f t="shared" si="75"/>
        <v>511.57366870271221</v>
      </c>
      <c r="I290" s="4">
        <f t="shared" si="77"/>
        <v>1.4251275315174234</v>
      </c>
      <c r="J290" s="4">
        <f t="shared" si="77"/>
        <v>3928.386707349217</v>
      </c>
      <c r="K290" s="4">
        <f t="shared" si="77"/>
        <v>135.35825549982849</v>
      </c>
      <c r="L290" s="11">
        <f t="shared" si="77"/>
        <v>0.31087102373806241</v>
      </c>
      <c r="M290" s="11"/>
      <c r="N290" s="11"/>
      <c r="O290" s="11"/>
      <c r="P290" s="11"/>
      <c r="Q290" s="11"/>
      <c r="R290" s="11"/>
      <c r="S290" s="11"/>
    </row>
    <row r="291" spans="2:19" ht="1" customHeight="1">
      <c r="B291" s="1">
        <f t="shared" si="76"/>
        <v>74</v>
      </c>
      <c r="C291" s="4">
        <f t="shared" si="78"/>
        <v>160.87664861532542</v>
      </c>
      <c r="D291" s="4">
        <f t="shared" si="79"/>
        <v>115.93379296444895</v>
      </c>
      <c r="E291" s="4">
        <f t="shared" si="80"/>
        <v>83.336597311971218</v>
      </c>
      <c r="F291" s="4">
        <f t="shared" si="81"/>
        <v>82.093458390923132</v>
      </c>
      <c r="G291" s="4">
        <f t="shared" si="82"/>
        <v>69.333171420043499</v>
      </c>
      <c r="H291" s="4">
        <f t="shared" si="75"/>
        <v>511.57366870271221</v>
      </c>
      <c r="I291" s="4">
        <f t="shared" si="77"/>
        <v>1.4720867568653344</v>
      </c>
      <c r="J291" s="4">
        <f t="shared" si="77"/>
        <v>4089.9336425321399</v>
      </c>
      <c r="K291" s="4">
        <f t="shared" si="77"/>
        <v>142.03949871079544</v>
      </c>
      <c r="L291" s="11">
        <f t="shared" si="77"/>
        <v>0.30541905504923239</v>
      </c>
      <c r="M291" s="11"/>
      <c r="N291" s="11"/>
      <c r="O291" s="11"/>
      <c r="P291" s="11"/>
      <c r="Q291" s="11"/>
      <c r="R291" s="11"/>
      <c r="S291" s="11"/>
    </row>
    <row r="292" spans="2:19" ht="1" customHeight="1">
      <c r="B292" s="1">
        <f t="shared" si="76"/>
        <v>75</v>
      </c>
      <c r="C292" s="4">
        <f t="shared" si="78"/>
        <v>160.87664861532542</v>
      </c>
      <c r="D292" s="4">
        <f t="shared" si="79"/>
        <v>115.93379296444895</v>
      </c>
      <c r="E292" s="4">
        <f t="shared" si="80"/>
        <v>83.336597311971218</v>
      </c>
      <c r="F292" s="4">
        <f t="shared" si="81"/>
        <v>82.093458390923132</v>
      </c>
      <c r="G292" s="4">
        <f t="shared" si="82"/>
        <v>69.333171420043499</v>
      </c>
      <c r="H292" s="4">
        <f t="shared" si="75"/>
        <v>511.57366870271221</v>
      </c>
      <c r="I292" s="4">
        <f t="shared" si="77"/>
        <v>1.5190536402240395</v>
      </c>
      <c r="J292" s="4">
        <f t="shared" si="77"/>
        <v>4254.7135831196929</v>
      </c>
      <c r="K292" s="4">
        <f t="shared" si="77"/>
        <v>148.96270937240681</v>
      </c>
      <c r="L292" s="11">
        <f t="shared" si="77"/>
        <v>0.29977561844159417</v>
      </c>
      <c r="M292" s="11"/>
      <c r="N292" s="11"/>
      <c r="O292" s="11"/>
      <c r="P292" s="11"/>
      <c r="Q292" s="11"/>
      <c r="R292" s="11"/>
      <c r="S292" s="11"/>
    </row>
    <row r="293" spans="2:19" ht="1" customHeight="1">
      <c r="B293" s="1">
        <f t="shared" si="76"/>
        <v>76</v>
      </c>
      <c r="C293" s="4">
        <f t="shared" si="78"/>
        <v>160.87664861532542</v>
      </c>
      <c r="D293" s="4">
        <f t="shared" si="79"/>
        <v>115.93379296444895</v>
      </c>
      <c r="E293" s="4">
        <f t="shared" si="80"/>
        <v>83.336597311971218</v>
      </c>
      <c r="F293" s="4">
        <f t="shared" si="81"/>
        <v>82.093458390923132</v>
      </c>
      <c r="G293" s="4">
        <f t="shared" si="82"/>
        <v>69.333171420043499</v>
      </c>
      <c r="H293" s="4">
        <f t="shared" si="75"/>
        <v>511.57366870271221</v>
      </c>
      <c r="I293" s="4">
        <f t="shared" si="77"/>
        <v>1.5660208040799479</v>
      </c>
      <c r="J293" s="4">
        <f t="shared" si="77"/>
        <v>4422.6074161776969</v>
      </c>
      <c r="K293" s="4">
        <f t="shared" si="77"/>
        <v>156.12385469809684</v>
      </c>
      <c r="L293" s="11">
        <f t="shared" si="77"/>
        <v>0.29397371276047313</v>
      </c>
      <c r="M293" s="11"/>
      <c r="N293" s="11"/>
      <c r="O293" s="11"/>
      <c r="P293" s="11"/>
      <c r="Q293" s="11"/>
      <c r="R293" s="11"/>
      <c r="S293" s="11"/>
    </row>
    <row r="294" spans="2:19" ht="1" customHeight="1">
      <c r="B294" s="1">
        <f t="shared" si="76"/>
        <v>77</v>
      </c>
      <c r="C294" s="4">
        <f t="shared" si="78"/>
        <v>160.87664861532542</v>
      </c>
      <c r="D294" s="4">
        <f t="shared" si="79"/>
        <v>115.93379296444895</v>
      </c>
      <c r="E294" s="4">
        <f t="shared" si="80"/>
        <v>83.336597311971218</v>
      </c>
      <c r="F294" s="4">
        <f t="shared" si="81"/>
        <v>82.093458390923132</v>
      </c>
      <c r="G294" s="4">
        <f t="shared" si="82"/>
        <v>69.333171420043499</v>
      </c>
      <c r="H294" s="4">
        <f t="shared" si="75"/>
        <v>511.57366870271221</v>
      </c>
      <c r="I294" s="4">
        <f t="shared" si="77"/>
        <v>1.6129833077867184</v>
      </c>
      <c r="J294" s="4">
        <f t="shared" si="77"/>
        <v>4593.4860217705927</v>
      </c>
      <c r="K294" s="4">
        <f t="shared" si="77"/>
        <v>163.51776340725667</v>
      </c>
      <c r="L294" s="11">
        <f t="shared" si="77"/>
        <v>0.28804501577985631</v>
      </c>
      <c r="M294" s="11"/>
      <c r="N294" s="11"/>
      <c r="O294" s="11"/>
      <c r="P294" s="11"/>
      <c r="Q294" s="11"/>
      <c r="R294" s="11"/>
      <c r="S294" s="11"/>
    </row>
    <row r="295" spans="2:19" ht="1" customHeight="1">
      <c r="B295" s="1">
        <f t="shared" si="76"/>
        <v>78</v>
      </c>
      <c r="C295" s="4">
        <f t="shared" si="78"/>
        <v>160.87664861532542</v>
      </c>
      <c r="D295" s="4">
        <f t="shared" si="79"/>
        <v>115.93379296444895</v>
      </c>
      <c r="E295" s="4">
        <f t="shared" si="80"/>
        <v>83.336597311971218</v>
      </c>
      <c r="F295" s="4">
        <f t="shared" si="81"/>
        <v>82.093458390923132</v>
      </c>
      <c r="G295" s="4">
        <f t="shared" si="82"/>
        <v>69.333171420043499</v>
      </c>
      <c r="H295" s="4">
        <f t="shared" si="75"/>
        <v>511.57366870271221</v>
      </c>
      <c r="I295" s="4">
        <f t="shared" si="77"/>
        <v>1.6599374127011071</v>
      </c>
      <c r="J295" s="4">
        <f t="shared" si="77"/>
        <v>4767.2100857369469</v>
      </c>
      <c r="K295" s="4">
        <f t="shared" si="77"/>
        <v>171.13816933443192</v>
      </c>
      <c r="L295" s="11">
        <f t="shared" si="77"/>
        <v>0.28201960368198775</v>
      </c>
      <c r="M295" s="11"/>
      <c r="N295" s="11"/>
      <c r="O295" s="11"/>
      <c r="P295" s="11"/>
      <c r="Q295" s="11"/>
      <c r="R295" s="11"/>
      <c r="S295" s="11"/>
    </row>
    <row r="296" spans="2:19" ht="1" customHeight="1">
      <c r="B296" s="1">
        <f t="shared" si="76"/>
        <v>79</v>
      </c>
      <c r="C296" s="4">
        <f t="shared" si="78"/>
        <v>160.87664861532542</v>
      </c>
      <c r="D296" s="4">
        <f t="shared" si="79"/>
        <v>115.93379296444895</v>
      </c>
      <c r="E296" s="4">
        <f t="shared" si="80"/>
        <v>83.336597311971218</v>
      </c>
      <c r="F296" s="4">
        <f t="shared" si="81"/>
        <v>82.093458390923132</v>
      </c>
      <c r="G296" s="4">
        <f t="shared" si="82"/>
        <v>69.333171420043499</v>
      </c>
      <c r="H296" s="4">
        <f t="shared" si="75"/>
        <v>511.57366870271221</v>
      </c>
      <c r="I296" s="4">
        <f t="shared" si="77"/>
        <v>1.7068794411503447</v>
      </c>
      <c r="J296" s="4">
        <f t="shared" si="77"/>
        <v>4943.6300013644532</v>
      </c>
      <c r="K296" s="4">
        <f t="shared" si="77"/>
        <v>178.97776639338844</v>
      </c>
      <c r="L296" s="11">
        <f t="shared" si="77"/>
        <v>0.27592572120490344</v>
      </c>
      <c r="M296" s="11"/>
      <c r="N296" s="11"/>
      <c r="O296" s="11"/>
      <c r="P296" s="11"/>
      <c r="Q296" s="11"/>
      <c r="R296" s="11"/>
      <c r="S296" s="11"/>
    </row>
    <row r="297" spans="2:19" ht="1" customHeight="1">
      <c r="B297" s="1">
        <f t="shared" si="76"/>
        <v>80</v>
      </c>
      <c r="C297" s="4">
        <f t="shared" si="78"/>
        <v>160.87664861532542</v>
      </c>
      <c r="D297" s="4">
        <f t="shared" si="79"/>
        <v>115.93379296444895</v>
      </c>
      <c r="E297" s="4">
        <f t="shared" si="80"/>
        <v>83.336597311971218</v>
      </c>
      <c r="F297" s="4">
        <f t="shared" si="81"/>
        <v>82.093458390923132</v>
      </c>
      <c r="G297" s="4">
        <f t="shared" si="82"/>
        <v>69.333171420043499</v>
      </c>
      <c r="H297" s="4">
        <f t="shared" si="75"/>
        <v>511.57366870271221</v>
      </c>
      <c r="I297" s="4">
        <f t="shared" si="77"/>
        <v>1.7538047618962471</v>
      </c>
      <c r="J297" s="4">
        <f t="shared" si="77"/>
        <v>5122.585876873949</v>
      </c>
      <c r="K297" s="4">
        <f t="shared" si="77"/>
        <v>187.02827301580805</v>
      </c>
      <c r="L297" s="11">
        <f t="shared" si="77"/>
        <v>0.2697896042693898</v>
      </c>
      <c r="M297" s="11"/>
      <c r="N297" s="11"/>
      <c r="O297" s="11"/>
      <c r="P297" s="11"/>
      <c r="Q297" s="11"/>
      <c r="R297" s="11"/>
      <c r="S297" s="11"/>
    </row>
    <row r="298" spans="2:19" ht="1" customHeight="1">
      <c r="B298" s="1">
        <f t="shared" si="76"/>
        <v>81</v>
      </c>
      <c r="C298" s="4">
        <f t="shared" si="78"/>
        <v>160.87664861532542</v>
      </c>
      <c r="D298" s="4">
        <f t="shared" si="79"/>
        <v>115.93379296444895</v>
      </c>
      <c r="E298" s="4">
        <f t="shared" si="80"/>
        <v>83.336597311971218</v>
      </c>
      <c r="F298" s="4">
        <f t="shared" si="81"/>
        <v>82.093458390923132</v>
      </c>
      <c r="G298" s="4">
        <f t="shared" si="82"/>
        <v>69.333171420043499</v>
      </c>
      <c r="H298" s="4">
        <f t="shared" si="75"/>
        <v>511.57366870271221</v>
      </c>
      <c r="I298" s="4">
        <f t="shared" si="77"/>
        <v>1.8007069253702723</v>
      </c>
      <c r="J298" s="4">
        <f t="shared" si="77"/>
        <v>5303.9076620416008</v>
      </c>
      <c r="K298" s="4">
        <f t="shared" si="77"/>
        <v>195.28050408368813</v>
      </c>
      <c r="L298" s="11">
        <f t="shared" si="77"/>
        <v>0.26363535518821601</v>
      </c>
      <c r="M298" s="11"/>
      <c r="N298" s="11"/>
      <c r="O298" s="11"/>
      <c r="P298" s="11"/>
      <c r="Q298" s="11"/>
      <c r="R298" s="11"/>
      <c r="S298" s="11"/>
    </row>
    <row r="299" spans="2:19" ht="1" customHeight="1">
      <c r="B299" s="1">
        <f t="shared" si="76"/>
        <v>82</v>
      </c>
      <c r="C299" s="4">
        <f t="shared" si="78"/>
        <v>160.87664861532542</v>
      </c>
      <c r="D299" s="4">
        <f t="shared" si="79"/>
        <v>115.93379296444895</v>
      </c>
      <c r="E299" s="4">
        <f t="shared" si="80"/>
        <v>83.336597311971218</v>
      </c>
      <c r="F299" s="4">
        <f t="shared" si="81"/>
        <v>82.093458390923132</v>
      </c>
      <c r="G299" s="4">
        <f t="shared" si="82"/>
        <v>69.333171420043499</v>
      </c>
      <c r="H299" s="4">
        <f t="shared" si="75"/>
        <v>511.57366870271221</v>
      </c>
      <c r="I299" s="4">
        <f t="shared" si="77"/>
        <v>1.8475769630844727</v>
      </c>
      <c r="J299" s="4">
        <f t="shared" si="77"/>
        <v>5487.4154033441846</v>
      </c>
      <c r="K299" s="4">
        <f t="shared" si="77"/>
        <v>203.72444836200773</v>
      </c>
      <c r="L299" s="11">
        <f t="shared" si="77"/>
        <v>0.25748486896817635</v>
      </c>
      <c r="M299" s="11"/>
      <c r="N299" s="11"/>
      <c r="O299" s="11"/>
      <c r="P299" s="11"/>
      <c r="Q299" s="11"/>
      <c r="R299" s="11"/>
      <c r="S299" s="11"/>
    </row>
    <row r="300" spans="2:19" ht="1" customHeight="1">
      <c r="B300" s="1">
        <f t="shared" si="76"/>
        <v>83</v>
      </c>
      <c r="C300" s="4">
        <f t="shared" si="78"/>
        <v>160.87664861532542</v>
      </c>
      <c r="D300" s="4">
        <f t="shared" si="79"/>
        <v>115.93379296444895</v>
      </c>
      <c r="E300" s="4">
        <f t="shared" si="80"/>
        <v>83.336597311971218</v>
      </c>
      <c r="F300" s="4">
        <f t="shared" si="81"/>
        <v>82.093458390923132</v>
      </c>
      <c r="G300" s="4">
        <f t="shared" si="82"/>
        <v>69.333171420043499</v>
      </c>
      <c r="H300" s="4">
        <f t="shared" si="75"/>
        <v>511.57366870271221</v>
      </c>
      <c r="I300" s="4">
        <f t="shared" si="77"/>
        <v>1.8944028575925447</v>
      </c>
      <c r="J300" s="4">
        <f t="shared" si="77"/>
        <v>5672.9196328853031</v>
      </c>
      <c r="K300" s="4">
        <f t="shared" si="77"/>
        <v>212.34934950737758</v>
      </c>
      <c r="L300" s="11">
        <f t="shared" si="77"/>
        <v>0.25135780779825867</v>
      </c>
      <c r="M300" s="11"/>
      <c r="N300" s="11"/>
      <c r="O300" s="11"/>
      <c r="P300" s="11"/>
      <c r="Q300" s="11"/>
      <c r="R300" s="11"/>
      <c r="S300" s="11"/>
    </row>
    <row r="301" spans="2:19" ht="1" customHeight="1">
      <c r="B301" s="1">
        <f t="shared" si="76"/>
        <v>84</v>
      </c>
      <c r="C301" s="4">
        <f t="shared" si="78"/>
        <v>160.87664861532542</v>
      </c>
      <c r="D301" s="4">
        <f t="shared" si="79"/>
        <v>115.93379296444895</v>
      </c>
      <c r="E301" s="4">
        <f t="shared" si="80"/>
        <v>83.336597311971218</v>
      </c>
      <c r="F301" s="4">
        <f t="shared" si="81"/>
        <v>82.093458390923132</v>
      </c>
      <c r="G301" s="4">
        <f t="shared" si="82"/>
        <v>69.333171420043499</v>
      </c>
      <c r="H301" s="4">
        <f t="shared" si="75"/>
        <v>511.57366870271221</v>
      </c>
      <c r="I301" s="4">
        <f t="shared" si="77"/>
        <v>1.9411691823732078</v>
      </c>
      <c r="J301" s="4">
        <f t="shared" si="77"/>
        <v>5860.2218922167804</v>
      </c>
      <c r="K301" s="4">
        <f t="shared" si="77"/>
        <v>221.14378886872197</v>
      </c>
      <c r="L301" s="11">
        <f t="shared" si="77"/>
        <v>0.24527161962098132</v>
      </c>
      <c r="M301" s="11"/>
      <c r="N301" s="11"/>
      <c r="O301" s="11"/>
      <c r="P301" s="11"/>
      <c r="Q301" s="11"/>
      <c r="R301" s="11"/>
      <c r="S301" s="11"/>
    </row>
    <row r="302" spans="2:19" ht="1" customHeight="1">
      <c r="B302" s="1">
        <f t="shared" si="76"/>
        <v>85</v>
      </c>
      <c r="C302" s="4">
        <f t="shared" si="78"/>
        <v>160.87664861532542</v>
      </c>
      <c r="D302" s="4">
        <f t="shared" si="79"/>
        <v>115.93379296444895</v>
      </c>
      <c r="E302" s="4">
        <f t="shared" si="80"/>
        <v>83.336597311971218</v>
      </c>
      <c r="F302" s="4">
        <f t="shared" si="81"/>
        <v>82.093458390923132</v>
      </c>
      <c r="G302" s="4">
        <f t="shared" si="82"/>
        <v>69.333171420043499</v>
      </c>
      <c r="H302" s="4">
        <f t="shared" si="75"/>
        <v>511.57366870271221</v>
      </c>
      <c r="I302" s="4">
        <f t="shared" si="77"/>
        <v>1.9878569051247303</v>
      </c>
      <c r="J302" s="4">
        <f t="shared" si="77"/>
        <v>6049.1153881561904</v>
      </c>
      <c r="K302" s="4">
        <f t="shared" si="77"/>
        <v>230.09576849378422</v>
      </c>
      <c r="L302" s="11">
        <f t="shared" si="77"/>
        <v>0.2392415957404348</v>
      </c>
      <c r="M302" s="11"/>
      <c r="N302" s="11"/>
      <c r="O302" s="11"/>
      <c r="P302" s="11"/>
      <c r="Q302" s="11"/>
      <c r="R302" s="11"/>
      <c r="S302" s="11"/>
    </row>
    <row r="303" spans="2:19" ht="1" customHeight="1">
      <c r="B303" s="1">
        <f t="shared" si="76"/>
        <v>86</v>
      </c>
      <c r="C303" s="4">
        <f t="shared" si="78"/>
        <v>160.87664861532542</v>
      </c>
      <c r="D303" s="4">
        <f t="shared" si="79"/>
        <v>115.93379296444895</v>
      </c>
      <c r="E303" s="4">
        <f t="shared" si="80"/>
        <v>83.336597311971218</v>
      </c>
      <c r="F303" s="4">
        <f t="shared" si="81"/>
        <v>82.093458390923132</v>
      </c>
      <c r="G303" s="4">
        <f t="shared" si="82"/>
        <v>69.333171420043499</v>
      </c>
      <c r="H303" s="4">
        <f t="shared" si="75"/>
        <v>511.57366870271221</v>
      </c>
      <c r="I303" s="4">
        <f t="shared" si="77"/>
        <v>2.0344433432097238</v>
      </c>
      <c r="J303" s="4">
        <f t="shared" si="77"/>
        <v>6239.3857739483474</v>
      </c>
      <c r="K303" s="4">
        <f t="shared" si="77"/>
        <v>239.19279299472646</v>
      </c>
      <c r="L303" s="11">
        <f t="shared" si="77"/>
        <v>0.23328096174645474</v>
      </c>
      <c r="M303" s="11"/>
      <c r="N303" s="11"/>
      <c r="O303" s="11"/>
      <c r="P303" s="11"/>
      <c r="Q303" s="11"/>
      <c r="R303" s="11"/>
      <c r="S303" s="11"/>
    </row>
    <row r="304" spans="2:19" ht="1" customHeight="1">
      <c r="B304" s="1">
        <f t="shared" si="76"/>
        <v>87</v>
      </c>
      <c r="C304" s="4">
        <f t="shared" si="78"/>
        <v>160.87664861532542</v>
      </c>
      <c r="D304" s="4">
        <f t="shared" si="79"/>
        <v>115.93379296444895</v>
      </c>
      <c r="E304" s="4">
        <f t="shared" si="80"/>
        <v>83.336597311971218</v>
      </c>
      <c r="F304" s="4">
        <f t="shared" si="81"/>
        <v>82.093458390923132</v>
      </c>
      <c r="G304" s="4">
        <f t="shared" si="82"/>
        <v>69.333171420043499</v>
      </c>
      <c r="H304" s="4">
        <f t="shared" si="75"/>
        <v>511.57366870271221</v>
      </c>
      <c r="I304" s="4">
        <f t="shared" si="77"/>
        <v>2.0809022563379527</v>
      </c>
      <c r="J304" s="4">
        <f t="shared" si="77"/>
        <v>6430.8120457324976</v>
      </c>
      <c r="K304" s="4">
        <f t="shared" si="77"/>
        <v>248.42194919042487</v>
      </c>
      <c r="L304" s="11">
        <f t="shared" si="77"/>
        <v>0.22740099563233773</v>
      </c>
      <c r="M304" s="11"/>
      <c r="N304" s="11"/>
      <c r="O304" s="11"/>
      <c r="P304" s="11"/>
      <c r="Q304" s="11"/>
      <c r="R304" s="11"/>
      <c r="S304" s="11"/>
    </row>
    <row r="305" spans="2:19" ht="1" customHeight="1">
      <c r="B305" s="1">
        <f t="shared" si="76"/>
        <v>88</v>
      </c>
      <c r="C305" s="4">
        <f t="shared" si="78"/>
        <v>160.87664861532542</v>
      </c>
      <c r="D305" s="4">
        <f t="shared" si="79"/>
        <v>115.93379296444895</v>
      </c>
      <c r="E305" s="4">
        <f t="shared" si="80"/>
        <v>83.336597311971218</v>
      </c>
      <c r="F305" s="4">
        <f t="shared" si="81"/>
        <v>82.093458390923132</v>
      </c>
      <c r="G305" s="4">
        <f t="shared" si="82"/>
        <v>69.333171420043499</v>
      </c>
      <c r="H305" s="4">
        <f t="shared" si="75"/>
        <v>511.57366870271221</v>
      </c>
      <c r="I305" s="4">
        <f t="shared" si="77"/>
        <v>2.127204058954133</v>
      </c>
      <c r="J305" s="4">
        <f t="shared" si="77"/>
        <v>6623.1675413466719</v>
      </c>
      <c r="K305" s="4">
        <f t="shared" si="77"/>
        <v>257.76998271568959</v>
      </c>
      <c r="L305" s="11">
        <f t="shared" si="77"/>
        <v>0.22161116684275262</v>
      </c>
      <c r="M305" s="11"/>
      <c r="N305" s="11"/>
      <c r="O305" s="11"/>
      <c r="P305" s="11"/>
      <c r="Q305" s="11"/>
      <c r="R305" s="11"/>
      <c r="S305" s="11"/>
    </row>
    <row r="306" spans="2:19" ht="1" customHeight="1">
      <c r="B306" s="1">
        <f t="shared" si="76"/>
        <v>89</v>
      </c>
      <c r="C306" s="4">
        <f t="shared" si="78"/>
        <v>160.87664861532542</v>
      </c>
      <c r="D306" s="4">
        <f t="shared" si="79"/>
        <v>115.93379296444895</v>
      </c>
      <c r="E306" s="4">
        <f t="shared" si="80"/>
        <v>83.336597311971218</v>
      </c>
      <c r="F306" s="4">
        <f t="shared" si="81"/>
        <v>82.093458390923132</v>
      </c>
      <c r="G306" s="4">
        <f t="shared" si="82"/>
        <v>69.333171420043499</v>
      </c>
      <c r="H306" s="4">
        <f t="shared" si="75"/>
        <v>511.57366870271221</v>
      </c>
      <c r="I306" s="4">
        <f t="shared" si="77"/>
        <v>2.1733161331214093</v>
      </c>
      <c r="J306" s="4">
        <f t="shared" si="77"/>
        <v>6816.2210260923584</v>
      </c>
      <c r="K306" s="4">
        <f t="shared" si="77"/>
        <v>267.22337105310174</v>
      </c>
      <c r="L306" s="11">
        <f t="shared" si="77"/>
        <v>0.21591929008705568</v>
      </c>
      <c r="M306" s="11"/>
      <c r="N306" s="11"/>
      <c r="O306" s="11"/>
      <c r="P306" s="11"/>
      <c r="Q306" s="11"/>
      <c r="R306" s="11"/>
      <c r="S306" s="11"/>
    </row>
    <row r="307" spans="2:19" ht="1" customHeight="1">
      <c r="B307" s="1">
        <f t="shared" si="76"/>
        <v>90</v>
      </c>
      <c r="C307" s="4">
        <f t="shared" si="78"/>
        <v>160.87664861532542</v>
      </c>
      <c r="D307" s="4">
        <f t="shared" si="79"/>
        <v>115.93379296444895</v>
      </c>
      <c r="E307" s="4">
        <f t="shared" si="80"/>
        <v>83.336597311971218</v>
      </c>
      <c r="F307" s="4">
        <f t="shared" si="81"/>
        <v>82.093458390923132</v>
      </c>
      <c r="G307" s="4">
        <f t="shared" si="82"/>
        <v>69.333171420043499</v>
      </c>
      <c r="H307" s="4">
        <f t="shared" si="75"/>
        <v>511.57366870271221</v>
      </c>
      <c r="I307" s="4">
        <f t="shared" si="77"/>
        <v>2.2192032218638387</v>
      </c>
      <c r="J307" s="4">
        <f t="shared" si="77"/>
        <v>7009.7378482412087</v>
      </c>
      <c r="K307" s="4">
        <f t="shared" si="77"/>
        <v>276.76839268801371</v>
      </c>
      <c r="L307" s="11">
        <f t="shared" si="77"/>
        <v>0.21033168806032654</v>
      </c>
      <c r="M307" s="11"/>
      <c r="N307" s="11"/>
      <c r="O307" s="11"/>
      <c r="P307" s="11"/>
      <c r="Q307" s="11"/>
      <c r="R307" s="11"/>
      <c r="S307" s="11"/>
    </row>
    <row r="308" spans="2:19" ht="1" customHeight="1">
      <c r="B308" s="1">
        <f t="shared" si="76"/>
        <v>91</v>
      </c>
      <c r="C308" s="4">
        <f t="shared" si="78"/>
        <v>160.87664861532542</v>
      </c>
      <c r="D308" s="4">
        <f t="shared" si="79"/>
        <v>115.93379296444895</v>
      </c>
      <c r="E308" s="4">
        <f t="shared" si="80"/>
        <v>83.336597311971218</v>
      </c>
      <c r="F308" s="4">
        <f t="shared" si="81"/>
        <v>82.093458390923132</v>
      </c>
      <c r="G308" s="4">
        <f t="shared" si="82"/>
        <v>69.333171420043499</v>
      </c>
      <c r="H308" s="4">
        <f t="shared" si="75"/>
        <v>511.57366870271221</v>
      </c>
      <c r="I308" s="4">
        <f t="shared" si="77"/>
        <v>2.2648278828525781</v>
      </c>
      <c r="J308" s="4">
        <f t="shared" si="77"/>
        <v>7203.4811458146505</v>
      </c>
      <c r="K308" s="4">
        <f t="shared" si="77"/>
        <v>286.39119230084106</v>
      </c>
      <c r="L308" s="11">
        <f t="shared" si="77"/>
        <v>0.20485335769292778</v>
      </c>
      <c r="M308" s="11"/>
      <c r="N308" s="11"/>
      <c r="O308" s="11"/>
      <c r="P308" s="11"/>
      <c r="Q308" s="11"/>
      <c r="R308" s="11"/>
      <c r="S308" s="11"/>
    </row>
    <row r="309" spans="2:19" ht="1" customHeight="1">
      <c r="B309" s="1">
        <f t="shared" si="76"/>
        <v>92</v>
      </c>
      <c r="C309" s="4">
        <f t="shared" si="78"/>
        <v>160.87664861532542</v>
      </c>
      <c r="D309" s="4">
        <f t="shared" si="79"/>
        <v>115.93379296444895</v>
      </c>
      <c r="E309" s="4">
        <f t="shared" si="80"/>
        <v>83.336597311971218</v>
      </c>
      <c r="F309" s="4">
        <f t="shared" si="81"/>
        <v>82.093458390923132</v>
      </c>
      <c r="G309" s="4">
        <f t="shared" si="82"/>
        <v>69.333171420043499</v>
      </c>
      <c r="H309" s="4">
        <f t="shared" si="75"/>
        <v>511.57366870271221</v>
      </c>
      <c r="I309" s="4">
        <f t="shared" si="77"/>
        <v>2.3101509828885596</v>
      </c>
      <c r="J309" s="4">
        <f t="shared" si="77"/>
        <v>7397.2130855076066</v>
      </c>
      <c r="K309" s="4">
        <f t="shared" si="77"/>
        <v>296.07784208537902</v>
      </c>
      <c r="L309" s="11">
        <f t="shared" si="77"/>
        <v>0.1994881351587785</v>
      </c>
      <c r="M309" s="11"/>
      <c r="N309" s="11"/>
      <c r="O309" s="11"/>
      <c r="P309" s="11"/>
      <c r="Q309" s="11"/>
      <c r="R309" s="11"/>
      <c r="S309" s="11"/>
    </row>
    <row r="310" spans="2:19" ht="1" customHeight="1">
      <c r="B310" s="1">
        <f t="shared" si="76"/>
        <v>93</v>
      </c>
      <c r="C310" s="4">
        <f t="shared" si="78"/>
        <v>160.87664861532542</v>
      </c>
      <c r="D310" s="4">
        <f t="shared" si="79"/>
        <v>115.93379296444895</v>
      </c>
      <c r="E310" s="4">
        <f t="shared" si="80"/>
        <v>83.336597311971218</v>
      </c>
      <c r="F310" s="4">
        <f t="shared" si="81"/>
        <v>82.093458390923132</v>
      </c>
      <c r="G310" s="4">
        <f t="shared" si="82"/>
        <v>69.333171420043499</v>
      </c>
      <c r="H310" s="4">
        <f t="shared" si="75"/>
        <v>511.57366870271221</v>
      </c>
      <c r="I310" s="4">
        <f t="shared" si="77"/>
        <v>2.3551322147464337</v>
      </c>
      <c r="J310" s="4">
        <f t="shared" si="77"/>
        <v>7590.6961145408441</v>
      </c>
      <c r="K310" s="4">
        <f t="shared" si="77"/>
        <v>305.81439941318223</v>
      </c>
      <c r="L310" s="11">
        <f t="shared" si="77"/>
        <v>0.19423885557120424</v>
      </c>
      <c r="M310" s="11"/>
      <c r="N310" s="11"/>
      <c r="O310" s="11"/>
      <c r="P310" s="11"/>
      <c r="Q310" s="11"/>
      <c r="R310" s="11"/>
      <c r="S310" s="11"/>
    </row>
    <row r="311" spans="2:19" ht="1" customHeight="1">
      <c r="B311" s="1">
        <f t="shared" si="76"/>
        <v>94</v>
      </c>
      <c r="C311" s="4">
        <f t="shared" si="78"/>
        <v>160.87664861532542</v>
      </c>
      <c r="D311" s="4">
        <f t="shared" si="79"/>
        <v>115.93379296444895</v>
      </c>
      <c r="E311" s="4">
        <f t="shared" si="80"/>
        <v>83.336597311971218</v>
      </c>
      <c r="F311" s="4">
        <f t="shared" si="81"/>
        <v>82.093458390923132</v>
      </c>
      <c r="G311" s="4">
        <f t="shared" si="82"/>
        <v>69.333171420043499</v>
      </c>
      <c r="H311" s="4">
        <f t="shared" si="75"/>
        <v>511.57366870271221</v>
      </c>
      <c r="I311" s="4">
        <f t="shared" si="77"/>
        <v>2.3997306194971681</v>
      </c>
      <c r="J311" s="4">
        <f t="shared" si="77"/>
        <v>7783.694206673551</v>
      </c>
      <c r="K311" s="4">
        <f t="shared" si="77"/>
        <v>315.58696115076015</v>
      </c>
      <c r="L311" s="11">
        <f t="shared" si="77"/>
        <v>0.18910750404304544</v>
      </c>
      <c r="M311" s="11"/>
      <c r="N311" s="11"/>
      <c r="O311" s="11"/>
      <c r="P311" s="11"/>
      <c r="Q311" s="11"/>
      <c r="R311" s="11"/>
      <c r="S311" s="11"/>
    </row>
    <row r="312" spans="2:19" ht="1" customHeight="1">
      <c r="B312" s="1">
        <f t="shared" si="76"/>
        <v>95</v>
      </c>
      <c r="C312" s="4">
        <f t="shared" si="78"/>
        <v>160.87664861532542</v>
      </c>
      <c r="D312" s="4">
        <f t="shared" si="79"/>
        <v>115.93379296444895</v>
      </c>
      <c r="E312" s="4">
        <f t="shared" si="80"/>
        <v>83.336597311971218</v>
      </c>
      <c r="F312" s="4">
        <f t="shared" si="81"/>
        <v>82.093458390923132</v>
      </c>
      <c r="G312" s="4">
        <f t="shared" si="82"/>
        <v>69.333171420043499</v>
      </c>
      <c r="H312" s="4">
        <f t="shared" si="75"/>
        <v>511.57366870271221</v>
      </c>
      <c r="I312" s="4">
        <f t="shared" si="77"/>
        <v>2.4439050993171656</v>
      </c>
      <c r="J312" s="4">
        <f t="shared" si="77"/>
        <v>7975.9740845340712</v>
      </c>
      <c r="K312" s="4">
        <f t="shared" si="77"/>
        <v>325.38171498012372</v>
      </c>
      <c r="L312" s="11">
        <f t="shared" si="77"/>
        <v>0.18409535554770706</v>
      </c>
      <c r="M312" s="11"/>
      <c r="N312" s="11"/>
      <c r="O312" s="11"/>
      <c r="P312" s="11"/>
      <c r="Q312" s="11"/>
      <c r="R312" s="11"/>
      <c r="S312" s="11"/>
    </row>
    <row r="313" spans="2:19" ht="1" customHeight="1">
      <c r="B313" s="1">
        <f t="shared" si="76"/>
        <v>96</v>
      </c>
      <c r="C313" s="4">
        <f t="shared" si="78"/>
        <v>160.87664861532542</v>
      </c>
      <c r="D313" s="4">
        <f t="shared" si="79"/>
        <v>115.93379296444895</v>
      </c>
      <c r="E313" s="4">
        <f t="shared" si="80"/>
        <v>83.336597311971218</v>
      </c>
      <c r="F313" s="4">
        <f t="shared" si="81"/>
        <v>82.093458390923132</v>
      </c>
      <c r="G313" s="4">
        <f t="shared" si="82"/>
        <v>69.333171420043499</v>
      </c>
      <c r="H313" s="4">
        <f t="shared" si="75"/>
        <v>511.57366870271221</v>
      </c>
      <c r="I313" s="4">
        <f t="shared" si="77"/>
        <v>2.4876149079186982</v>
      </c>
      <c r="J313" s="4">
        <f t="shared" si="77"/>
        <v>8167.3064017644228</v>
      </c>
      <c r="K313" s="4">
        <f t="shared" si="77"/>
        <v>335.18498807815786</v>
      </c>
      <c r="L313" s="11">
        <f t="shared" si="77"/>
        <v>0.17920310175764631</v>
      </c>
      <c r="M313" s="11"/>
      <c r="N313" s="11"/>
      <c r="O313" s="11"/>
      <c r="P313" s="11"/>
      <c r="Q313" s="11"/>
      <c r="R313" s="11"/>
      <c r="S313" s="11"/>
    </row>
    <row r="314" spans="2:19" ht="1" customHeight="1">
      <c r="B314" s="1">
        <f t="shared" si="76"/>
        <v>97</v>
      </c>
      <c r="C314" s="4">
        <f t="shared" si="78"/>
        <v>160.87664861532542</v>
      </c>
      <c r="D314" s="4">
        <f t="shared" si="79"/>
        <v>115.93379296444895</v>
      </c>
      <c r="E314" s="4">
        <f t="shared" si="80"/>
        <v>83.336597311971218</v>
      </c>
      <c r="F314" s="4">
        <f t="shared" si="81"/>
        <v>82.093458390923132</v>
      </c>
      <c r="G314" s="4">
        <f t="shared" si="82"/>
        <v>69.333171420043499</v>
      </c>
      <c r="H314" s="4">
        <f t="shared" si="75"/>
        <v>511.57366870271221</v>
      </c>
      <c r="I314" s="4">
        <f t="shared" si="77"/>
        <v>2.5308201080019517</v>
      </c>
      <c r="J314" s="4">
        <f t="shared" si="77"/>
        <v>8357.4668701435658</v>
      </c>
      <c r="K314" s="4">
        <f t="shared" si="77"/>
        <v>344.98329348214099</v>
      </c>
      <c r="L314" s="11">
        <f t="shared" si="77"/>
        <v>0.17443096373000688</v>
      </c>
      <c r="M314" s="11"/>
      <c r="N314" s="11"/>
      <c r="O314" s="11"/>
      <c r="P314" s="11"/>
      <c r="Q314" s="11"/>
      <c r="R314" s="11"/>
      <c r="S314" s="11"/>
    </row>
    <row r="315" spans="2:19" ht="1" customHeight="1">
      <c r="B315" s="1">
        <f t="shared" si="76"/>
        <v>98</v>
      </c>
      <c r="C315" s="4">
        <f t="shared" si="78"/>
        <v>160.87664861532542</v>
      </c>
      <c r="D315" s="4">
        <f t="shared" si="79"/>
        <v>115.93379296444895</v>
      </c>
      <c r="E315" s="4">
        <f t="shared" si="80"/>
        <v>83.336597311971218</v>
      </c>
      <c r="F315" s="4">
        <f t="shared" si="81"/>
        <v>82.093458390923132</v>
      </c>
      <c r="G315" s="4">
        <f t="shared" si="82"/>
        <v>69.333171420043499</v>
      </c>
      <c r="H315" s="4">
        <f t="shared" si="75"/>
        <v>511.57366870271221</v>
      </c>
      <c r="I315" s="4">
        <f t="shared" si="77"/>
        <v>2.5734819874404202</v>
      </c>
      <c r="J315" s="4">
        <f t="shared" si="77"/>
        <v>8546.2373187745343</v>
      </c>
      <c r="K315" s="4">
        <f t="shared" si="77"/>
        <v>354.76337441484367</v>
      </c>
      <c r="L315" s="11">
        <f t="shared" si="77"/>
        <v>0.1697787899348574</v>
      </c>
      <c r="M315" s="11"/>
      <c r="N315" s="11"/>
      <c r="O315" s="11"/>
      <c r="P315" s="11"/>
      <c r="Q315" s="11"/>
      <c r="R315" s="11"/>
      <c r="S315" s="11"/>
    </row>
    <row r="316" spans="2:19" ht="1" customHeight="1">
      <c r="B316" s="1">
        <f t="shared" si="76"/>
        <v>99</v>
      </c>
      <c r="C316" s="4">
        <f t="shared" si="78"/>
        <v>160.87664861532542</v>
      </c>
      <c r="D316" s="4">
        <f t="shared" si="79"/>
        <v>115.93379296444895</v>
      </c>
      <c r="E316" s="4">
        <f t="shared" si="80"/>
        <v>83.336597311971218</v>
      </c>
      <c r="F316" s="4">
        <f t="shared" si="81"/>
        <v>82.093458390923132</v>
      </c>
      <c r="G316" s="4">
        <f t="shared" si="82"/>
        <v>69.333171420043499</v>
      </c>
      <c r="H316" s="4">
        <f t="shared" si="75"/>
        <v>511.57366870271221</v>
      </c>
      <c r="I316" s="4">
        <f t="shared" si="77"/>
        <v>2.6155634281844944</v>
      </c>
      <c r="J316" s="4">
        <f t="shared" si="77"/>
        <v>8733.4066745041891</v>
      </c>
      <c r="K316" s="4">
        <f t="shared" si="77"/>
        <v>364.51224677055643</v>
      </c>
      <c r="L316" s="11">
        <f t="shared" si="77"/>
        <v>0.16524613966576707</v>
      </c>
      <c r="M316" s="11"/>
      <c r="N316" s="11"/>
      <c r="O316" s="11"/>
      <c r="P316" s="11"/>
      <c r="Q316" s="11"/>
      <c r="R316" s="11"/>
      <c r="S316" s="11"/>
    </row>
    <row r="317" spans="2:19" ht="1" customHeight="1">
      <c r="B317" s="1">
        <f t="shared" si="76"/>
        <v>100</v>
      </c>
      <c r="C317" s="4">
        <f t="shared" si="78"/>
        <v>160.87664861532542</v>
      </c>
      <c r="D317" s="4">
        <f t="shared" si="79"/>
        <v>115.93379296444895</v>
      </c>
      <c r="E317" s="4">
        <f t="shared" si="80"/>
        <v>83.336597311971218</v>
      </c>
      <c r="F317" s="4">
        <f t="shared" si="81"/>
        <v>82.093458390923132</v>
      </c>
      <c r="G317" s="4">
        <f t="shared" si="82"/>
        <v>69.333171420043499</v>
      </c>
      <c r="H317" s="4">
        <f t="shared" si="75"/>
        <v>511.57366870271221</v>
      </c>
      <c r="I317" s="4">
        <f t="shared" si="77"/>
        <v>2.6570292240287965</v>
      </c>
      <c r="J317" s="4">
        <f t="shared" si="77"/>
        <v>8918.7718549104829</v>
      </c>
      <c r="K317" s="4">
        <f t="shared" si="77"/>
        <v>374.21723988103042</v>
      </c>
      <c r="L317" s="11">
        <f t="shared" si="77"/>
        <v>0.16083235232663895</v>
      </c>
      <c r="M317" s="11"/>
      <c r="N317" s="11"/>
      <c r="O317" s="11"/>
      <c r="P317" s="11"/>
      <c r="Q317" s="11"/>
      <c r="R317" s="11"/>
      <c r="S317" s="11"/>
    </row>
    <row r="318" spans="2:19" ht="1" customHeight="1">
      <c r="B318" s="1">
        <f t="shared" si="76"/>
        <v>101</v>
      </c>
      <c r="C318" s="4">
        <f t="shared" si="78"/>
        <v>160.87664861532542</v>
      </c>
      <c r="D318" s="4">
        <f t="shared" si="79"/>
        <v>115.93379296444895</v>
      </c>
      <c r="E318" s="4">
        <f t="shared" si="80"/>
        <v>83.336597311971218</v>
      </c>
      <c r="F318" s="4">
        <f t="shared" si="81"/>
        <v>82.093458390923132</v>
      </c>
      <c r="G318" s="4">
        <f t="shared" si="82"/>
        <v>69.333171420043499</v>
      </c>
      <c r="H318" s="4">
        <f t="shared" si="75"/>
        <v>511.57366870271221</v>
      </c>
      <c r="I318" s="4">
        <f t="shared" si="77"/>
        <v>2.6978463453757509</v>
      </c>
      <c r="J318" s="4">
        <f t="shared" si="77"/>
        <v>9102.13856736452</v>
      </c>
      <c r="K318" s="4">
        <f t="shared" si="77"/>
        <v>383.86603559498496</v>
      </c>
      <c r="L318" s="11">
        <f t="shared" si="77"/>
        <v>0.15653660344981657</v>
      </c>
      <c r="M318" s="11"/>
      <c r="N318" s="11"/>
      <c r="O318" s="11"/>
      <c r="P318" s="11"/>
      <c r="Q318" s="11"/>
      <c r="R318" s="11"/>
      <c r="S318" s="11"/>
    </row>
    <row r="319" spans="2:19" ht="1" customHeight="1">
      <c r="B319" s="1">
        <f t="shared" si="76"/>
        <v>102</v>
      </c>
      <c r="C319" s="4">
        <f t="shared" si="78"/>
        <v>160.87664861532542</v>
      </c>
      <c r="D319" s="4">
        <f t="shared" si="79"/>
        <v>115.93379296444895</v>
      </c>
      <c r="E319" s="4">
        <f t="shared" si="80"/>
        <v>83.336597311971218</v>
      </c>
      <c r="F319" s="4">
        <f t="shared" si="81"/>
        <v>82.093458390923132</v>
      </c>
      <c r="G319" s="4">
        <f t="shared" si="82"/>
        <v>69.333171420043499</v>
      </c>
      <c r="H319" s="4">
        <f t="shared" si="75"/>
        <v>511.57366870271221</v>
      </c>
      <c r="I319" s="4">
        <f t="shared" si="77"/>
        <v>2.7379841508936358</v>
      </c>
      <c r="J319" s="4">
        <f t="shared" si="77"/>
        <v>9283.3220097860813</v>
      </c>
      <c r="K319" s="4">
        <f t="shared" si="77"/>
        <v>393.44670562305316</v>
      </c>
      <c r="L319" s="11">
        <f t="shared" si="77"/>
        <v>0.15235794856992257</v>
      </c>
      <c r="M319" s="11"/>
      <c r="N319" s="11"/>
      <c r="O319" s="11"/>
      <c r="P319" s="11"/>
      <c r="Q319" s="11"/>
      <c r="R319" s="11"/>
      <c r="S319" s="11"/>
    </row>
    <row r="320" spans="2:19" ht="1" customHeight="1">
      <c r="B320" s="1">
        <f t="shared" si="76"/>
        <v>103</v>
      </c>
      <c r="C320" s="4">
        <f t="shared" si="78"/>
        <v>160.87664861532542</v>
      </c>
      <c r="D320" s="4">
        <f t="shared" si="79"/>
        <v>115.93379296444895</v>
      </c>
      <c r="E320" s="4">
        <f t="shared" si="80"/>
        <v>83.336597311971218</v>
      </c>
      <c r="F320" s="4">
        <f t="shared" si="81"/>
        <v>82.093458390923132</v>
      </c>
      <c r="G320" s="4">
        <f t="shared" si="82"/>
        <v>69.333171420043499</v>
      </c>
      <c r="H320" s="4">
        <f t="shared" si="75"/>
        <v>511.57366870271221</v>
      </c>
      <c r="I320" s="4">
        <f t="shared" si="77"/>
        <v>2.7774145474791294</v>
      </c>
      <c r="J320" s="4">
        <f t="shared" si="77"/>
        <v>9462.1474707039033</v>
      </c>
      <c r="K320" s="4">
        <f t="shared" si="77"/>
        <v>402.94774702704444</v>
      </c>
      <c r="L320" s="11">
        <f t="shared" si="77"/>
        <v>0.1482953562610908</v>
      </c>
      <c r="M320" s="11"/>
      <c r="N320" s="11"/>
      <c r="O320" s="11"/>
      <c r="P320" s="11"/>
      <c r="Q320" s="11"/>
      <c r="R320" s="11"/>
      <c r="S320" s="11"/>
    </row>
    <row r="321" spans="2:19" ht="1" customHeight="1">
      <c r="B321" s="1">
        <f t="shared" si="76"/>
        <v>104</v>
      </c>
      <c r="C321" s="4">
        <f t="shared" si="78"/>
        <v>160.87664861532542</v>
      </c>
      <c r="D321" s="4">
        <f t="shared" si="79"/>
        <v>115.93379296444895</v>
      </c>
      <c r="E321" s="4">
        <f t="shared" si="80"/>
        <v>83.336597311971218</v>
      </c>
      <c r="F321" s="4">
        <f t="shared" si="81"/>
        <v>82.093458390923132</v>
      </c>
      <c r="G321" s="4">
        <f t="shared" si="82"/>
        <v>69.333171420043499</v>
      </c>
      <c r="H321" s="4">
        <f t="shared" si="75"/>
        <v>511.57366870271221</v>
      </c>
      <c r="I321" s="4">
        <f t="shared" si="77"/>
        <v>2.8161121011741024</v>
      </c>
      <c r="J321" s="4">
        <f t="shared" si="77"/>
        <v>9638.4508280645314</v>
      </c>
      <c r="K321" s="4">
        <f t="shared" si="77"/>
        <v>412.35811567251619</v>
      </c>
      <c r="L321" s="11">
        <f t="shared" si="77"/>
        <v>0.14434773174991533</v>
      </c>
      <c r="M321" s="11"/>
      <c r="N321" s="11"/>
      <c r="O321" s="11"/>
      <c r="P321" s="11"/>
      <c r="Q321" s="11"/>
      <c r="R321" s="11"/>
      <c r="S321" s="11"/>
    </row>
    <row r="322" spans="2:19" ht="1" customHeight="1">
      <c r="B322" s="1">
        <f t="shared" si="76"/>
        <v>105</v>
      </c>
      <c r="C322" s="4">
        <f t="shared" ref="C322:C353" si="83">IF($B322&lt;C$12,C87,$C$14)</f>
        <v>160.87664861532542</v>
      </c>
      <c r="D322" s="4">
        <f t="shared" ref="D322:D353" si="84">IF(B322&lt;$D$12,D87,$D$14)</f>
        <v>115.93379296444895</v>
      </c>
      <c r="E322" s="4">
        <f t="shared" ref="E322:E353" si="85">IF(B322&lt;$E$12,E87,$E$14)</f>
        <v>83.336597311971218</v>
      </c>
      <c r="F322" s="4">
        <f t="shared" ref="F322:F353" si="86">IF(B322&lt;$F$12,F87,$F$14)</f>
        <v>82.093458390923132</v>
      </c>
      <c r="G322" s="4">
        <f t="shared" ref="G322:G353" si="87">IF(B322&lt;$G$12,G87,$G$14)</f>
        <v>69.333171420043499</v>
      </c>
      <c r="H322" s="4">
        <f t="shared" si="75"/>
        <v>511.57366870271221</v>
      </c>
      <c r="I322" s="4">
        <f t="shared" si="77"/>
        <v>2.8540541026495205</v>
      </c>
      <c r="J322" s="4">
        <f t="shared" si="77"/>
        <v>9812.0789478690131</v>
      </c>
      <c r="K322" s="4">
        <f t="shared" si="77"/>
        <v>421.66725741917872</v>
      </c>
      <c r="L322" s="11">
        <f t="shared" si="77"/>
        <v>0.14051393255298583</v>
      </c>
      <c r="M322" s="11"/>
      <c r="N322" s="11"/>
      <c r="O322" s="11"/>
      <c r="P322" s="11"/>
      <c r="Q322" s="11"/>
      <c r="R322" s="11"/>
      <c r="S322" s="11"/>
    </row>
    <row r="323" spans="2:19" ht="1" customHeight="1">
      <c r="B323" s="1">
        <f t="shared" si="76"/>
        <v>106</v>
      </c>
      <c r="C323" s="4">
        <f t="shared" si="83"/>
        <v>160.87664861532542</v>
      </c>
      <c r="D323" s="4">
        <f t="shared" si="84"/>
        <v>115.93379296444895</v>
      </c>
      <c r="E323" s="4">
        <f t="shared" si="85"/>
        <v>83.336597311971218</v>
      </c>
      <c r="F323" s="4">
        <f t="shared" si="86"/>
        <v>82.093458390923132</v>
      </c>
      <c r="G323" s="4">
        <f t="shared" si="87"/>
        <v>69.333171420043499</v>
      </c>
      <c r="H323" s="4">
        <f t="shared" si="75"/>
        <v>511.57366870271221</v>
      </c>
      <c r="I323" s="4">
        <f t="shared" si="77"/>
        <v>2.891220591563505</v>
      </c>
      <c r="J323" s="4">
        <f t="shared" si="77"/>
        <v>9982.8899851408514</v>
      </c>
      <c r="K323" s="4">
        <f t="shared" si="77"/>
        <v>430.86513679648328</v>
      </c>
      <c r="L323" s="11">
        <f t="shared" si="77"/>
        <v>0.13679277756679775</v>
      </c>
      <c r="M323" s="11"/>
      <c r="N323" s="11"/>
      <c r="O323" s="11"/>
      <c r="P323" s="11"/>
      <c r="Q323" s="11"/>
      <c r="R323" s="11"/>
      <c r="S323" s="11"/>
    </row>
    <row r="324" spans="2:19" ht="1" customHeight="1">
      <c r="B324" s="1">
        <f t="shared" si="76"/>
        <v>107</v>
      </c>
      <c r="C324" s="4">
        <f t="shared" si="83"/>
        <v>160.87664861532542</v>
      </c>
      <c r="D324" s="4">
        <f t="shared" si="84"/>
        <v>115.93379296444895</v>
      </c>
      <c r="E324" s="4">
        <f t="shared" si="85"/>
        <v>83.336597311971218</v>
      </c>
      <c r="F324" s="4">
        <f t="shared" si="86"/>
        <v>82.093458390923132</v>
      </c>
      <c r="G324" s="4">
        <f t="shared" si="87"/>
        <v>69.333171420043499</v>
      </c>
      <c r="H324" s="4">
        <f t="shared" si="75"/>
        <v>511.57366870271221</v>
      </c>
      <c r="I324" s="4">
        <f t="shared" si="77"/>
        <v>2.9275943445435177</v>
      </c>
      <c r="J324" s="4">
        <f t="shared" si="77"/>
        <v>10150.753590926346</v>
      </c>
      <c r="K324" s="4">
        <f t="shared" si="77"/>
        <v>439.94226290156581</v>
      </c>
      <c r="L324" s="11">
        <f t="shared" si="77"/>
        <v>0.13318305097106165</v>
      </c>
      <c r="M324" s="11"/>
      <c r="N324" s="11"/>
      <c r="O324" s="11"/>
      <c r="P324" s="11"/>
      <c r="Q324" s="11"/>
      <c r="R324" s="11"/>
      <c r="S324" s="11"/>
    </row>
    <row r="325" spans="2:19" ht="1" customHeight="1">
      <c r="B325" s="1">
        <f t="shared" si="76"/>
        <v>108</v>
      </c>
      <c r="C325" s="4">
        <f t="shared" si="83"/>
        <v>160.87664861532542</v>
      </c>
      <c r="D325" s="4">
        <f t="shared" si="84"/>
        <v>115.93379296444895</v>
      </c>
      <c r="E325" s="4">
        <f t="shared" si="85"/>
        <v>83.336597311971218</v>
      </c>
      <c r="F325" s="4">
        <f t="shared" si="86"/>
        <v>82.093458390923132</v>
      </c>
      <c r="G325" s="4">
        <f t="shared" si="87"/>
        <v>69.333171420043499</v>
      </c>
      <c r="H325" s="4">
        <f t="shared" si="75"/>
        <v>511.57366870271221</v>
      </c>
      <c r="I325" s="4">
        <f t="shared" si="77"/>
        <v>2.9631608317597253</v>
      </c>
      <c r="J325" s="4">
        <f t="shared" si="77"/>
        <v>10315.551030005368</v>
      </c>
      <c r="K325" s="4">
        <f t="shared" si="77"/>
        <v>448.88971226315033</v>
      </c>
      <c r="L325" s="11">
        <f t="shared" si="77"/>
        <v>0.12968350220469671</v>
      </c>
      <c r="M325" s="11"/>
      <c r="N325" s="11"/>
      <c r="O325" s="11"/>
      <c r="P325" s="11"/>
      <c r="Q325" s="11"/>
      <c r="R325" s="11"/>
      <c r="S325" s="11"/>
    </row>
    <row r="326" spans="2:19" ht="1" customHeight="1">
      <c r="B326" s="1">
        <f t="shared" si="76"/>
        <v>109</v>
      </c>
      <c r="C326" s="4">
        <f t="shared" si="83"/>
        <v>160.87664861532542</v>
      </c>
      <c r="D326" s="4">
        <f t="shared" si="84"/>
        <v>115.93379296444895</v>
      </c>
      <c r="E326" s="4">
        <f t="shared" si="85"/>
        <v>83.336597311971218</v>
      </c>
      <c r="F326" s="4">
        <f t="shared" si="86"/>
        <v>82.093458390923132</v>
      </c>
      <c r="G326" s="4">
        <f t="shared" si="87"/>
        <v>69.333171420043499</v>
      </c>
      <c r="H326" s="4">
        <f t="shared" si="75"/>
        <v>511.57366870271221</v>
      </c>
      <c r="I326" s="4">
        <f t="shared" si="77"/>
        <v>2.9979081470784883</v>
      </c>
      <c r="J326" s="4">
        <f t="shared" si="77"/>
        <v>10477.175214750107</v>
      </c>
      <c r="K326" s="4">
        <f t="shared" si="77"/>
        <v>457.69914843600122</v>
      </c>
      <c r="L326" s="11">
        <f t="shared" si="77"/>
        <v>0.12629284314795552</v>
      </c>
      <c r="M326" s="11"/>
      <c r="N326" s="11"/>
      <c r="O326" s="11"/>
      <c r="P326" s="11"/>
      <c r="Q326" s="11"/>
      <c r="R326" s="11"/>
      <c r="S326" s="11"/>
    </row>
    <row r="327" spans="2:19" ht="1" customHeight="1">
      <c r="B327" s="1">
        <f t="shared" si="76"/>
        <v>110</v>
      </c>
      <c r="C327" s="4">
        <f t="shared" si="83"/>
        <v>160.87664861532542</v>
      </c>
      <c r="D327" s="4">
        <f t="shared" si="84"/>
        <v>115.93379296444895</v>
      </c>
      <c r="E327" s="4">
        <f t="shared" si="85"/>
        <v>83.336597311971218</v>
      </c>
      <c r="F327" s="4">
        <f t="shared" si="86"/>
        <v>82.093458390923132</v>
      </c>
      <c r="G327" s="4">
        <f t="shared" si="87"/>
        <v>69.333171420043499</v>
      </c>
      <c r="H327" s="4">
        <f t="shared" si="75"/>
        <v>511.57366870271221</v>
      </c>
      <c r="I327" s="4">
        <f t="shared" si="77"/>
        <v>3.0318269166453491</v>
      </c>
      <c r="J327" s="4">
        <f t="shared" si="77"/>
        <v>10635.530661131188</v>
      </c>
      <c r="K327" s="4">
        <f t="shared" si="77"/>
        <v>466.36283812426689</v>
      </c>
      <c r="L327" s="11">
        <f t="shared" si="77"/>
        <v>0.12300974350317029</v>
      </c>
      <c r="M327" s="11"/>
      <c r="N327" s="11"/>
      <c r="O327" s="11"/>
      <c r="P327" s="11"/>
      <c r="Q327" s="11"/>
      <c r="R327" s="11"/>
      <c r="S327" s="11"/>
    </row>
    <row r="328" spans="2:19" ht="1" customHeight="1">
      <c r="B328" s="1">
        <f t="shared" si="76"/>
        <v>111</v>
      </c>
      <c r="C328" s="4">
        <f t="shared" si="83"/>
        <v>160.87664861532542</v>
      </c>
      <c r="D328" s="4">
        <f t="shared" si="84"/>
        <v>115.93379296444895</v>
      </c>
      <c r="E328" s="4">
        <f t="shared" si="85"/>
        <v>83.336597311971218</v>
      </c>
      <c r="F328" s="4">
        <f t="shared" si="86"/>
        <v>82.093458390923132</v>
      </c>
      <c r="G328" s="4">
        <f t="shared" si="87"/>
        <v>69.333171420043499</v>
      </c>
      <c r="H328" s="4">
        <f t="shared" si="75"/>
        <v>511.57366870271221</v>
      </c>
      <c r="I328" s="4">
        <f t="shared" si="77"/>
        <v>3.064910190480072</v>
      </c>
      <c r="J328" s="4">
        <f t="shared" si="77"/>
        <v>10790.533373246592</v>
      </c>
      <c r="K328" s="4">
        <f t="shared" si="77"/>
        <v>474.87366367540517</v>
      </c>
      <c r="L328" s="11">
        <f t="shared" si="77"/>
        <v>0.11983282521922645</v>
      </c>
      <c r="M328" s="11"/>
      <c r="N328" s="11"/>
      <c r="O328" s="11"/>
      <c r="P328" s="11"/>
      <c r="Q328" s="11"/>
      <c r="R328" s="11"/>
      <c r="S328" s="11"/>
    </row>
    <row r="329" spans="2:19" ht="1" customHeight="1">
      <c r="B329" s="1">
        <f t="shared" si="76"/>
        <v>112</v>
      </c>
      <c r="C329" s="4">
        <f t="shared" si="83"/>
        <v>160.87664861532542</v>
      </c>
      <c r="D329" s="4">
        <f t="shared" si="84"/>
        <v>115.93379296444895</v>
      </c>
      <c r="E329" s="4">
        <f t="shared" si="85"/>
        <v>83.336597311971218</v>
      </c>
      <c r="F329" s="4">
        <f t="shared" si="86"/>
        <v>82.093458390923132</v>
      </c>
      <c r="G329" s="4">
        <f t="shared" si="87"/>
        <v>69.333171420043499</v>
      </c>
      <c r="H329" s="4">
        <f t="shared" si="75"/>
        <v>511.57366870271221</v>
      </c>
      <c r="I329" s="4">
        <f t="shared" si="77"/>
        <v>3.097153321305858</v>
      </c>
      <c r="J329" s="4">
        <f t="shared" si="77"/>
        <v>10942.110662967512</v>
      </c>
      <c r="K329" s="4">
        <f t="shared" si="77"/>
        <v>483.22513183713437</v>
      </c>
      <c r="L329" s="11">
        <f t="shared" si="77"/>
        <v>0.11676065665729041</v>
      </c>
      <c r="M329" s="11"/>
      <c r="N329" s="11"/>
      <c r="O329" s="11"/>
      <c r="P329" s="11"/>
      <c r="Q329" s="11"/>
      <c r="R329" s="11"/>
      <c r="S329" s="11"/>
    </row>
    <row r="330" spans="2:19" ht="1" customHeight="1">
      <c r="B330" s="1">
        <f t="shared" si="76"/>
        <v>113</v>
      </c>
      <c r="C330" s="4">
        <f t="shared" si="83"/>
        <v>160.87664861532542</v>
      </c>
      <c r="D330" s="4">
        <f t="shared" si="84"/>
        <v>115.93379296444895</v>
      </c>
      <c r="E330" s="4">
        <f t="shared" si="85"/>
        <v>83.336597311971218</v>
      </c>
      <c r="F330" s="4">
        <f t="shared" si="86"/>
        <v>82.093458390923132</v>
      </c>
      <c r="G330" s="4">
        <f t="shared" si="87"/>
        <v>69.333171420043499</v>
      </c>
      <c r="H330" s="4">
        <f t="shared" si="75"/>
        <v>511.57366870271221</v>
      </c>
      <c r="I330" s="4">
        <f t="shared" si="77"/>
        <v>3.1285538344115671</v>
      </c>
      <c r="J330" s="4">
        <f t="shared" si="77"/>
        <v>11090.200911372895</v>
      </c>
      <c r="K330" s="4">
        <f t="shared" si="77"/>
        <v>491.41137872472149</v>
      </c>
      <c r="L330" s="11">
        <f t="shared" si="77"/>
        <v>0.11379174705341211</v>
      </c>
      <c r="M330" s="11"/>
      <c r="N330" s="11"/>
      <c r="O330" s="11"/>
      <c r="P330" s="11"/>
      <c r="Q330" s="11"/>
      <c r="R330" s="11"/>
      <c r="S330" s="11"/>
    </row>
    <row r="331" spans="2:19" ht="1" customHeight="1">
      <c r="B331" s="1">
        <f t="shared" si="76"/>
        <v>114</v>
      </c>
      <c r="C331" s="4">
        <f t="shared" si="83"/>
        <v>160.87664861532542</v>
      </c>
      <c r="D331" s="4">
        <f t="shared" si="84"/>
        <v>115.93379296444895</v>
      </c>
      <c r="E331" s="4">
        <f t="shared" si="85"/>
        <v>83.336597311971218</v>
      </c>
      <c r="F331" s="4">
        <f t="shared" si="86"/>
        <v>82.093458390923132</v>
      </c>
      <c r="G331" s="4">
        <f t="shared" si="87"/>
        <v>69.333171420043499</v>
      </c>
      <c r="H331" s="4">
        <f t="shared" si="75"/>
        <v>511.57366870271221</v>
      </c>
      <c r="I331" s="4">
        <f t="shared" si="77"/>
        <v>3.1591112918873412</v>
      </c>
      <c r="J331" s="4">
        <f t="shared" si="77"/>
        <v>11234.753278606597</v>
      </c>
      <c r="K331" s="4">
        <f t="shared" si="77"/>
        <v>499.42717100255487</v>
      </c>
      <c r="L331" s="11">
        <f t="shared" si="77"/>
        <v>0.11092454170120081</v>
      </c>
      <c r="M331" s="11"/>
      <c r="N331" s="11"/>
      <c r="O331" s="11"/>
      <c r="P331" s="11"/>
      <c r="Q331" s="11"/>
      <c r="R331" s="11"/>
      <c r="S331" s="11"/>
    </row>
    <row r="332" spans="2:19" ht="1" customHeight="1">
      <c r="B332" s="1">
        <f t="shared" si="76"/>
        <v>115</v>
      </c>
      <c r="C332" s="4">
        <f t="shared" si="83"/>
        <v>160.87664861532542</v>
      </c>
      <c r="D332" s="4">
        <f t="shared" si="84"/>
        <v>115.93379296444895</v>
      </c>
      <c r="E332" s="4">
        <f t="shared" si="85"/>
        <v>83.336597311971218</v>
      </c>
      <c r="F332" s="4">
        <f t="shared" si="86"/>
        <v>82.093458390923132</v>
      </c>
      <c r="G332" s="4">
        <f t="shared" si="87"/>
        <v>69.333171420043499</v>
      </c>
      <c r="H332" s="4">
        <f t="shared" si="75"/>
        <v>511.57366870271221</v>
      </c>
      <c r="I332" s="4">
        <f t="shared" si="77"/>
        <v>3.1888271541038185</v>
      </c>
      <c r="J332" s="4">
        <f t="shared" si="77"/>
        <v>11375.727368658792</v>
      </c>
      <c r="K332" s="4">
        <f t="shared" si="77"/>
        <v>507.26790333992335</v>
      </c>
      <c r="L332" s="11">
        <f t="shared" si="77"/>
        <v>0.10815741815772673</v>
      </c>
      <c r="M332" s="11"/>
      <c r="N332" s="11"/>
      <c r="O332" s="11"/>
      <c r="P332" s="11"/>
      <c r="Q332" s="11"/>
      <c r="R332" s="11"/>
      <c r="S332" s="11"/>
    </row>
    <row r="333" spans="2:19" ht="1" customHeight="1">
      <c r="B333" s="1">
        <f t="shared" si="76"/>
        <v>116</v>
      </c>
      <c r="C333" s="4">
        <f t="shared" si="83"/>
        <v>160.87664861532542</v>
      </c>
      <c r="D333" s="4">
        <f t="shared" si="84"/>
        <v>115.93379296444895</v>
      </c>
      <c r="E333" s="4">
        <f t="shared" si="85"/>
        <v>83.336597311971218</v>
      </c>
      <c r="F333" s="4">
        <f t="shared" si="86"/>
        <v>82.093458390923132</v>
      </c>
      <c r="G333" s="4">
        <f t="shared" si="87"/>
        <v>69.333171420043499</v>
      </c>
      <c r="H333" s="4">
        <f t="shared" si="75"/>
        <v>511.57366870271221</v>
      </c>
      <c r="I333" s="4">
        <f t="shared" si="77"/>
        <v>3.2177046408424119</v>
      </c>
      <c r="J333" s="4">
        <f t="shared" si="77"/>
        <v>11513.092855364746</v>
      </c>
      <c r="K333" s="4">
        <f t="shared" si="77"/>
        <v>514.92959225410812</v>
      </c>
      <c r="L333" s="11">
        <f t="shared" si="77"/>
        <v>0.10548868366997177</v>
      </c>
      <c r="M333" s="11"/>
      <c r="N333" s="11"/>
      <c r="O333" s="11"/>
      <c r="P333" s="11"/>
      <c r="Q333" s="11"/>
      <c r="R333" s="11"/>
      <c r="S333" s="11"/>
    </row>
    <row r="334" spans="2:19" ht="1" customHeight="1">
      <c r="B334" s="1">
        <f t="shared" si="76"/>
        <v>117</v>
      </c>
      <c r="C334" s="4">
        <f t="shared" si="83"/>
        <v>160.87664861532542</v>
      </c>
      <c r="D334" s="4">
        <f t="shared" si="84"/>
        <v>115.93379296444895</v>
      </c>
      <c r="E334" s="4">
        <f t="shared" si="85"/>
        <v>83.336597311971218</v>
      </c>
      <c r="F334" s="4">
        <f t="shared" si="86"/>
        <v>82.093458390923132</v>
      </c>
      <c r="G334" s="4">
        <f t="shared" si="87"/>
        <v>69.333171420043499</v>
      </c>
      <c r="H334" s="4">
        <f t="shared" si="75"/>
        <v>511.57366870271221</v>
      </c>
      <c r="I334" s="4">
        <f t="shared" si="77"/>
        <v>3.2457485940436275</v>
      </c>
      <c r="J334" s="4">
        <f t="shared" si="77"/>
        <v>11646.829075649068</v>
      </c>
      <c r="K334" s="4">
        <f t="shared" si="77"/>
        <v>522.40886650277491</v>
      </c>
      <c r="L334" s="11">
        <f t="shared" si="77"/>
        <v>0.10291657392823639</v>
      </c>
      <c r="M334" s="11"/>
      <c r="N334" s="11"/>
      <c r="O334" s="11"/>
      <c r="P334" s="11"/>
      <c r="Q334" s="11"/>
      <c r="R334" s="11"/>
      <c r="S334" s="11"/>
    </row>
    <row r="335" spans="2:19" ht="1" customHeight="1">
      <c r="B335" s="1">
        <f t="shared" si="76"/>
        <v>118</v>
      </c>
      <c r="C335" s="4">
        <f t="shared" si="83"/>
        <v>160.87664861532542</v>
      </c>
      <c r="D335" s="4">
        <f t="shared" si="84"/>
        <v>115.93379296444895</v>
      </c>
      <c r="E335" s="4">
        <f t="shared" si="85"/>
        <v>83.336597311971218</v>
      </c>
      <c r="F335" s="4">
        <f t="shared" si="86"/>
        <v>82.093458390923132</v>
      </c>
      <c r="G335" s="4">
        <f t="shared" si="87"/>
        <v>69.333171420043499</v>
      </c>
      <c r="H335" s="4">
        <f t="shared" si="75"/>
        <v>511.57366870271221</v>
      </c>
      <c r="I335" s="4">
        <f t="shared" si="77"/>
        <v>3.2729653437330675</v>
      </c>
      <c r="J335" s="4">
        <f t="shared" si="77"/>
        <v>11776.924595735272</v>
      </c>
      <c r="K335" s="4">
        <f t="shared" si="77"/>
        <v>529.70295423079961</v>
      </c>
      <c r="L335" s="11">
        <f t="shared" si="77"/>
        <v>0.10043925317715174</v>
      </c>
      <c r="M335" s="11"/>
      <c r="N335" s="11"/>
      <c r="O335" s="11"/>
      <c r="P335" s="11"/>
      <c r="Q335" s="11"/>
      <c r="R335" s="11"/>
      <c r="S335" s="11"/>
    </row>
    <row r="336" spans="2:19" ht="1" customHeight="1">
      <c r="B336" s="1">
        <f t="shared" si="76"/>
        <v>119</v>
      </c>
      <c r="C336" s="4">
        <f t="shared" si="83"/>
        <v>160.87664861532542</v>
      </c>
      <c r="D336" s="4">
        <f t="shared" si="84"/>
        <v>115.93379296444895</v>
      </c>
      <c r="E336" s="4">
        <f t="shared" si="85"/>
        <v>83.336597311971218</v>
      </c>
      <c r="F336" s="4">
        <f t="shared" si="86"/>
        <v>82.093458390923132</v>
      </c>
      <c r="G336" s="4">
        <f t="shared" si="87"/>
        <v>69.333171420043499</v>
      </c>
      <c r="H336" s="4">
        <f t="shared" si="75"/>
        <v>511.57366870271221</v>
      </c>
      <c r="I336" s="4">
        <f t="shared" si="77"/>
        <v>3.299362578317488</v>
      </c>
      <c r="J336" s="4">
        <f t="shared" si="77"/>
        <v>11903.376755704034</v>
      </c>
      <c r="K336" s="4">
        <f t="shared" si="77"/>
        <v>536.80966711337533</v>
      </c>
      <c r="L336" s="11">
        <f t="shared" si="77"/>
        <v>9.805481565365215E-2</v>
      </c>
      <c r="M336" s="11"/>
      <c r="N336" s="11"/>
      <c r="O336" s="11"/>
      <c r="P336" s="11"/>
      <c r="Q336" s="11"/>
      <c r="R336" s="11"/>
      <c r="S336" s="11"/>
    </row>
    <row r="337" spans="2:19" ht="1" customHeight="1">
      <c r="B337" s="1">
        <f t="shared" si="76"/>
        <v>120</v>
      </c>
      <c r="C337" s="4">
        <f t="shared" si="83"/>
        <v>160.87664861532542</v>
      </c>
      <c r="D337" s="4">
        <f t="shared" si="84"/>
        <v>115.93379296444895</v>
      </c>
      <c r="E337" s="4">
        <f t="shared" si="85"/>
        <v>83.336597311971218</v>
      </c>
      <c r="F337" s="4">
        <f t="shared" si="86"/>
        <v>82.093458390923132</v>
      </c>
      <c r="G337" s="4">
        <f t="shared" si="87"/>
        <v>69.333171420043499</v>
      </c>
      <c r="H337" s="4">
        <f t="shared" si="75"/>
        <v>511.57366870271221</v>
      </c>
      <c r="I337" s="4">
        <f t="shared" si="77"/>
        <v>3.3249492201202364</v>
      </c>
      <c r="J337" s="4">
        <f t="shared" si="77"/>
        <v>12026.191197428581</v>
      </c>
      <c r="K337" s="4">
        <f t="shared" si="77"/>
        <v>543.72738176689586</v>
      </c>
      <c r="L337" s="11">
        <f t="shared" si="77"/>
        <v>9.5761288273622847E-2</v>
      </c>
      <c r="M337" s="11"/>
      <c r="N337" s="11"/>
      <c r="O337" s="11"/>
      <c r="P337" s="11"/>
      <c r="Q337" s="11"/>
      <c r="R337" s="11"/>
      <c r="S337" s="11"/>
    </row>
    <row r="338" spans="2:19" ht="1" customHeight="1">
      <c r="B338" s="1">
        <f t="shared" si="76"/>
        <v>121</v>
      </c>
      <c r="C338" s="4">
        <f t="shared" si="83"/>
        <v>160.87664861532542</v>
      </c>
      <c r="D338" s="4">
        <f t="shared" si="84"/>
        <v>115.93379296444895</v>
      </c>
      <c r="E338" s="4">
        <f t="shared" si="85"/>
        <v>83.336597311971218</v>
      </c>
      <c r="F338" s="4">
        <f t="shared" si="86"/>
        <v>82.093458390923132</v>
      </c>
      <c r="G338" s="4">
        <f t="shared" si="87"/>
        <v>69.333171420043499</v>
      </c>
      <c r="H338" s="4">
        <f t="shared" si="75"/>
        <v>511.57366870271221</v>
      </c>
      <c r="I338" s="4">
        <f t="shared" si="77"/>
        <v>3.3497353067476685</v>
      </c>
      <c r="J338" s="4">
        <f t="shared" si="77"/>
        <v>12145.381380550691</v>
      </c>
      <c r="K338" s="4">
        <f t="shared" si="77"/>
        <v>550.45501872149555</v>
      </c>
      <c r="L338" s="11">
        <f t="shared" si="77"/>
        <v>9.3556634453685561E-2</v>
      </c>
      <c r="M338" s="11"/>
      <c r="N338" s="11"/>
      <c r="O338" s="11"/>
      <c r="P338" s="11"/>
      <c r="Q338" s="11"/>
      <c r="R338" s="11"/>
      <c r="S338" s="11"/>
    </row>
    <row r="339" spans="2:19" ht="1" customHeight="1">
      <c r="B339" s="1">
        <f t="shared" si="76"/>
        <v>122</v>
      </c>
      <c r="C339" s="4">
        <f t="shared" si="83"/>
        <v>160.87664861532542</v>
      </c>
      <c r="D339" s="4">
        <f t="shared" si="84"/>
        <v>115.93379296444895</v>
      </c>
      <c r="E339" s="4">
        <f t="shared" si="85"/>
        <v>83.336597311971218</v>
      </c>
      <c r="F339" s="4">
        <f t="shared" si="86"/>
        <v>82.093458390923132</v>
      </c>
      <c r="G339" s="4">
        <f t="shared" si="87"/>
        <v>69.333171420043499</v>
      </c>
      <c r="H339" s="4">
        <f t="shared" si="75"/>
        <v>511.57366870271221</v>
      </c>
      <c r="I339" s="4">
        <f t="shared" si="77"/>
        <v>3.3737318786452049</v>
      </c>
      <c r="J339" s="4">
        <f t="shared" si="77"/>
        <v>12260.968090794337</v>
      </c>
      <c r="K339" s="4">
        <f t="shared" si="77"/>
        <v>556.99201926445676</v>
      </c>
      <c r="L339" s="11">
        <f t="shared" si="77"/>
        <v>9.1438758930215136E-2</v>
      </c>
      <c r="M339" s="11"/>
      <c r="N339" s="11"/>
      <c r="O339" s="11"/>
      <c r="P339" s="11"/>
      <c r="Q339" s="11"/>
      <c r="R339" s="11"/>
      <c r="S339" s="11"/>
    </row>
    <row r="340" spans="2:19" ht="1" customHeight="1">
      <c r="B340" s="1">
        <f t="shared" si="76"/>
        <v>123</v>
      </c>
      <c r="C340" s="4">
        <f t="shared" si="83"/>
        <v>160.87664861532542</v>
      </c>
      <c r="D340" s="4">
        <f t="shared" si="84"/>
        <v>115.93379296444895</v>
      </c>
      <c r="E340" s="4">
        <f t="shared" si="85"/>
        <v>83.336597311971218</v>
      </c>
      <c r="F340" s="4">
        <f t="shared" si="86"/>
        <v>82.093458390923132</v>
      </c>
      <c r="G340" s="4">
        <f t="shared" si="87"/>
        <v>69.333171420043499</v>
      </c>
      <c r="H340" s="4">
        <f t="shared" si="75"/>
        <v>511.57366870271221</v>
      </c>
      <c r="I340" s="4">
        <f t="shared" si="77"/>
        <v>3.3969508730109874</v>
      </c>
      <c r="J340" s="4">
        <f t="shared" si="77"/>
        <v>12372.978944549279</v>
      </c>
      <c r="K340" s="4">
        <f t="shared" si="77"/>
        <v>563.33832047210115</v>
      </c>
      <c r="L340" s="11">
        <f t="shared" si="77"/>
        <v>8.9405513422826988E-2</v>
      </c>
      <c r="M340" s="11"/>
      <c r="N340" s="11"/>
      <c r="O340" s="11"/>
      <c r="P340" s="11"/>
      <c r="Q340" s="11"/>
      <c r="R340" s="11"/>
      <c r="S340" s="11"/>
    </row>
    <row r="341" spans="2:19" ht="1" customHeight="1">
      <c r="B341" s="1">
        <f t="shared" si="76"/>
        <v>124</v>
      </c>
      <c r="C341" s="4">
        <f t="shared" si="83"/>
        <v>160.87664861532542</v>
      </c>
      <c r="D341" s="4">
        <f t="shared" si="84"/>
        <v>115.93379296444895</v>
      </c>
      <c r="E341" s="4">
        <f t="shared" si="85"/>
        <v>83.336597311971218</v>
      </c>
      <c r="F341" s="4">
        <f t="shared" si="86"/>
        <v>82.093458390923132</v>
      </c>
      <c r="G341" s="4">
        <f t="shared" si="87"/>
        <v>69.333171420043499</v>
      </c>
      <c r="H341" s="4">
        <f t="shared" si="75"/>
        <v>511.57366870271221</v>
      </c>
      <c r="I341" s="4">
        <f t="shared" si="77"/>
        <v>3.4194050240834484</v>
      </c>
      <c r="J341" s="4">
        <f t="shared" si="77"/>
        <v>12481.447893300332</v>
      </c>
      <c r="K341" s="4">
        <f t="shared" si="77"/>
        <v>569.49432874995921</v>
      </c>
      <c r="L341" s="11">
        <f t="shared" si="77"/>
        <v>8.7454702982581622E-2</v>
      </c>
      <c r="M341" s="11"/>
      <c r="N341" s="11"/>
      <c r="O341" s="11"/>
      <c r="P341" s="11"/>
      <c r="Q341" s="11"/>
      <c r="R341" s="11"/>
      <c r="S341" s="11"/>
    </row>
    <row r="342" spans="2:19" ht="1" customHeight="1">
      <c r="B342" s="1">
        <f t="shared" si="76"/>
        <v>125</v>
      </c>
      <c r="C342" s="4">
        <f t="shared" si="83"/>
        <v>160.87664861532542</v>
      </c>
      <c r="D342" s="4">
        <f t="shared" si="84"/>
        <v>115.93379296444895</v>
      </c>
      <c r="E342" s="4">
        <f t="shared" si="85"/>
        <v>83.336597311971218</v>
      </c>
      <c r="F342" s="4">
        <f t="shared" si="86"/>
        <v>82.093458390923132</v>
      </c>
      <c r="G342" s="4">
        <f t="shared" si="87"/>
        <v>69.333171420043499</v>
      </c>
      <c r="H342" s="4">
        <f t="shared" si="75"/>
        <v>511.57366870271221</v>
      </c>
      <c r="I342" s="4">
        <f t="shared" si="77"/>
        <v>3.4411077697023114</v>
      </c>
      <c r="J342" s="4">
        <f t="shared" si="77"/>
        <v>12586.414731130242</v>
      </c>
      <c r="K342" s="4">
        <f t="shared" si="77"/>
        <v>575.46089219735859</v>
      </c>
      <c r="L342" s="11">
        <f t="shared" si="77"/>
        <v>8.5584092864731343E-2</v>
      </c>
      <c r="M342" s="11"/>
      <c r="N342" s="11"/>
      <c r="O342" s="11"/>
      <c r="P342" s="11"/>
      <c r="Q342" s="11"/>
      <c r="R342" s="11"/>
      <c r="S342" s="11"/>
    </row>
    <row r="343" spans="2:19" ht="1" customHeight="1">
      <c r="B343" s="1">
        <f t="shared" si="76"/>
        <v>126</v>
      </c>
      <c r="C343" s="4">
        <f t="shared" si="83"/>
        <v>160.87664861532542</v>
      </c>
      <c r="D343" s="4">
        <f t="shared" si="84"/>
        <v>115.93379296444895</v>
      </c>
      <c r="E343" s="4">
        <f t="shared" si="85"/>
        <v>83.336597311971218</v>
      </c>
      <c r="F343" s="4">
        <f t="shared" si="86"/>
        <v>82.093458390923132</v>
      </c>
      <c r="G343" s="4">
        <f t="shared" si="87"/>
        <v>69.333171420043499</v>
      </c>
      <c r="H343" s="4">
        <f t="shared" si="75"/>
        <v>511.57366870271221</v>
      </c>
      <c r="I343" s="4">
        <f t="shared" si="77"/>
        <v>3.4620731639562514</v>
      </c>
      <c r="J343" s="4">
        <f t="shared" si="77"/>
        <v>12687.924608188809</v>
      </c>
      <c r="K343" s="4">
        <f t="shared" si="77"/>
        <v>581.23927210394675</v>
      </c>
      <c r="L343" s="11">
        <f t="shared" si="77"/>
        <v>8.3791415770529065E-2</v>
      </c>
      <c r="M343" s="11"/>
      <c r="N343" s="11"/>
      <c r="O343" s="11"/>
      <c r="P343" s="11"/>
      <c r="Q343" s="11"/>
      <c r="R343" s="11"/>
      <c r="S343" s="11"/>
    </row>
    <row r="344" spans="2:19" ht="1" customHeight="1">
      <c r="B344" s="1">
        <f t="shared" si="76"/>
        <v>127</v>
      </c>
      <c r="C344" s="4">
        <f t="shared" si="83"/>
        <v>160.87664861532542</v>
      </c>
      <c r="D344" s="4">
        <f t="shared" si="84"/>
        <v>115.93379296444895</v>
      </c>
      <c r="E344" s="4">
        <f t="shared" si="85"/>
        <v>83.336597311971218</v>
      </c>
      <c r="F344" s="4">
        <f t="shared" si="86"/>
        <v>82.093458390923132</v>
      </c>
      <c r="G344" s="4">
        <f t="shared" si="87"/>
        <v>69.333171420043499</v>
      </c>
      <c r="H344" s="4">
        <f t="shared" si="75"/>
        <v>511.57366870271221</v>
      </c>
      <c r="I344" s="4">
        <f t="shared" si="77"/>
        <v>3.4823157956700959</v>
      </c>
      <c r="J344" s="4">
        <f t="shared" si="77"/>
        <v>12786.027552699685</v>
      </c>
      <c r="K344" s="4">
        <f t="shared" si="77"/>
        <v>586.83111387280439</v>
      </c>
      <c r="L344" s="11">
        <f t="shared" si="77"/>
        <v>8.2074379311189771E-2</v>
      </c>
      <c r="M344" s="11"/>
      <c r="N344" s="11"/>
      <c r="O344" s="11"/>
      <c r="P344" s="11"/>
      <c r="Q344" s="11"/>
      <c r="R344" s="11"/>
      <c r="S344" s="11"/>
    </row>
    <row r="345" spans="2:19" ht="1" customHeight="1">
      <c r="B345" s="1">
        <f t="shared" si="76"/>
        <v>128</v>
      </c>
      <c r="C345" s="4">
        <f t="shared" si="83"/>
        <v>160.87664861532542</v>
      </c>
      <c r="D345" s="4">
        <f t="shared" si="84"/>
        <v>115.93379296444895</v>
      </c>
      <c r="E345" s="4">
        <f t="shared" si="85"/>
        <v>83.336597311971218</v>
      </c>
      <c r="F345" s="4">
        <f t="shared" si="86"/>
        <v>82.093458390923132</v>
      </c>
      <c r="G345" s="4">
        <f t="shared" si="87"/>
        <v>69.333171420043499</v>
      </c>
      <c r="H345" s="4">
        <f t="shared" ref="H345:H408" si="88">SUM(C345:G345)</f>
        <v>511.57366870271221</v>
      </c>
      <c r="I345" s="4">
        <f t="shared" si="77"/>
        <v>3.5018507124458407</v>
      </c>
      <c r="J345" s="4">
        <f t="shared" si="77"/>
        <v>12880.778003768382</v>
      </c>
      <c r="K345" s="4">
        <f t="shared" si="77"/>
        <v>592.23841764831309</v>
      </c>
      <c r="L345" s="11">
        <f t="shared" si="77"/>
        <v>8.0430673558617882E-2</v>
      </c>
      <c r="M345" s="11"/>
      <c r="N345" s="11"/>
      <c r="O345" s="11"/>
      <c r="P345" s="11"/>
      <c r="Q345" s="11"/>
      <c r="R345" s="11"/>
      <c r="S345" s="11"/>
    </row>
    <row r="346" spans="2:19" ht="1" customHeight="1">
      <c r="B346" s="1">
        <f t="shared" si="76"/>
        <v>129</v>
      </c>
      <c r="C346" s="4">
        <f t="shared" si="83"/>
        <v>160.87664861532542</v>
      </c>
      <c r="D346" s="4">
        <f t="shared" si="84"/>
        <v>115.93379296444895</v>
      </c>
      <c r="E346" s="4">
        <f t="shared" si="85"/>
        <v>83.336597311971218</v>
      </c>
      <c r="F346" s="4">
        <f t="shared" si="86"/>
        <v>82.093458390923132</v>
      </c>
      <c r="G346" s="4">
        <f t="shared" si="87"/>
        <v>69.333171420043499</v>
      </c>
      <c r="H346" s="4">
        <f t="shared" si="88"/>
        <v>511.57366870271221</v>
      </c>
      <c r="I346" s="4">
        <f t="shared" si="77"/>
        <v>3.5206933499505815</v>
      </c>
      <c r="J346" s="4">
        <f t="shared" si="77"/>
        <v>12972.234356963099</v>
      </c>
      <c r="K346" s="4">
        <f t="shared" si="77"/>
        <v>597.463508907755</v>
      </c>
      <c r="L346" s="11">
        <f t="shared" si="77"/>
        <v>7.8857978560871733E-2</v>
      </c>
      <c r="M346" s="11"/>
      <c r="N346" s="11"/>
      <c r="O346" s="11"/>
      <c r="P346" s="11"/>
      <c r="Q346" s="11"/>
      <c r="R346" s="11"/>
      <c r="S346" s="11"/>
    </row>
    <row r="347" spans="2:19" ht="1" customHeight="1">
      <c r="B347" s="1">
        <f t="shared" si="76"/>
        <v>130</v>
      </c>
      <c r="C347" s="4">
        <f t="shared" si="83"/>
        <v>160.87664861532542</v>
      </c>
      <c r="D347" s="4">
        <f t="shared" si="84"/>
        <v>115.93379296444895</v>
      </c>
      <c r="E347" s="4">
        <f t="shared" si="85"/>
        <v>83.336597311971218</v>
      </c>
      <c r="F347" s="4">
        <f t="shared" si="86"/>
        <v>82.093458390923132</v>
      </c>
      <c r="G347" s="4">
        <f t="shared" si="87"/>
        <v>69.333171420043499</v>
      </c>
      <c r="H347" s="4">
        <f t="shared" si="88"/>
        <v>511.57366870271221</v>
      </c>
      <c r="I347" s="4">
        <f t="shared" si="77"/>
        <v>3.5388594661372399</v>
      </c>
      <c r="J347" s="4">
        <f t="shared" si="77"/>
        <v>13060.458524363446</v>
      </c>
      <c r="K347" s="4">
        <f t="shared" si="77"/>
        <v>602.50900925434905</v>
      </c>
      <c r="L347" s="11">
        <f t="shared" ref="L347:L378" si="89">L151</f>
        <v>7.7353971714841263E-2</v>
      </c>
      <c r="M347" s="11"/>
      <c r="N347" s="11"/>
      <c r="O347" s="11"/>
      <c r="P347" s="11"/>
      <c r="Q347" s="11"/>
      <c r="R347" s="11"/>
      <c r="S347" s="11"/>
    </row>
    <row r="348" spans="2:19" ht="1" customHeight="1">
      <c r="B348" s="1">
        <f t="shared" ref="B348:B411" si="90">B347+1</f>
        <v>131</v>
      </c>
      <c r="C348" s="4">
        <f t="shared" si="83"/>
        <v>160.87664861532542</v>
      </c>
      <c r="D348" s="4">
        <f t="shared" si="84"/>
        <v>115.93379296444895</v>
      </c>
      <c r="E348" s="4">
        <f t="shared" si="85"/>
        <v>83.336597311971218</v>
      </c>
      <c r="F348" s="4">
        <f t="shared" si="86"/>
        <v>82.093458390923132</v>
      </c>
      <c r="G348" s="4">
        <f t="shared" si="87"/>
        <v>69.333171420043499</v>
      </c>
      <c r="H348" s="4">
        <f t="shared" si="88"/>
        <v>511.57366870271221</v>
      </c>
      <c r="I348" s="4">
        <f t="shared" ref="I348:K367" si="91">I152</f>
        <v>3.556365080087216</v>
      </c>
      <c r="J348" s="4">
        <f t="shared" si="91"/>
        <v>13145.51551051101</v>
      </c>
      <c r="K348" s="4">
        <f t="shared" si="91"/>
        <v>607.37780762671207</v>
      </c>
      <c r="L348" s="11">
        <f t="shared" si="89"/>
        <v>7.5916334903626481E-2</v>
      </c>
      <c r="M348" s="11"/>
      <c r="N348" s="11"/>
      <c r="O348" s="11"/>
      <c r="P348" s="11"/>
      <c r="Q348" s="11"/>
      <c r="R348" s="11"/>
      <c r="S348" s="11"/>
    </row>
    <row r="349" spans="2:19" ht="1" customHeight="1">
      <c r="B349" s="1">
        <f t="shared" si="90"/>
        <v>132</v>
      </c>
      <c r="C349" s="4">
        <f t="shared" si="83"/>
        <v>160.87664861532542</v>
      </c>
      <c r="D349" s="4">
        <f t="shared" si="84"/>
        <v>115.93379296444895</v>
      </c>
      <c r="E349" s="4">
        <f t="shared" si="85"/>
        <v>83.336597311971218</v>
      </c>
      <c r="F349" s="4">
        <f t="shared" si="86"/>
        <v>82.093458390923132</v>
      </c>
      <c r="G349" s="4">
        <f t="shared" si="87"/>
        <v>69.333171420043499</v>
      </c>
      <c r="H349" s="4">
        <f t="shared" si="88"/>
        <v>511.57366870271221</v>
      </c>
      <c r="I349" s="4">
        <f t="shared" si="91"/>
        <v>3.5732264151750819</v>
      </c>
      <c r="J349" s="4">
        <f t="shared" si="91"/>
        <v>13227.473005450684</v>
      </c>
      <c r="K349" s="4">
        <f t="shared" si="91"/>
        <v>612.07303211624753</v>
      </c>
      <c r="L349" s="11">
        <f t="shared" si="89"/>
        <v>7.4542761321034212E-2</v>
      </c>
      <c r="M349" s="11"/>
      <c r="N349" s="11"/>
      <c r="O349" s="11"/>
      <c r="P349" s="11"/>
      <c r="Q349" s="11"/>
      <c r="R349" s="11"/>
      <c r="S349" s="11"/>
    </row>
    <row r="350" spans="2:19" ht="1" customHeight="1">
      <c r="B350" s="1">
        <f t="shared" si="90"/>
        <v>133</v>
      </c>
      <c r="C350" s="4">
        <f t="shared" si="83"/>
        <v>160.87664861532542</v>
      </c>
      <c r="D350" s="4">
        <f t="shared" si="84"/>
        <v>115.93379296444895</v>
      </c>
      <c r="E350" s="4">
        <f t="shared" si="85"/>
        <v>83.336597311971218</v>
      </c>
      <c r="F350" s="4">
        <f t="shared" si="86"/>
        <v>82.093458390923132</v>
      </c>
      <c r="G350" s="4">
        <f t="shared" si="87"/>
        <v>69.333171420043499</v>
      </c>
      <c r="H350" s="4">
        <f t="shared" si="88"/>
        <v>511.57366870271221</v>
      </c>
      <c r="I350" s="4">
        <f t="shared" si="91"/>
        <v>3.5894598462716742</v>
      </c>
      <c r="J350" s="4">
        <f t="shared" si="91"/>
        <v>13306.400995821698</v>
      </c>
      <c r="K350" s="4">
        <f t="shared" si="91"/>
        <v>616.59802256011778</v>
      </c>
      <c r="L350" s="11">
        <f t="shared" si="89"/>
        <v>7.3230961920155879E-2</v>
      </c>
      <c r="M350" s="11"/>
      <c r="N350" s="11"/>
      <c r="O350" s="11"/>
      <c r="P350" s="11"/>
      <c r="Q350" s="11"/>
      <c r="R350" s="11"/>
      <c r="S350" s="11"/>
    </row>
    <row r="351" spans="2:19" ht="1" customHeight="1">
      <c r="B351" s="1">
        <f t="shared" si="90"/>
        <v>134</v>
      </c>
      <c r="C351" s="4">
        <f t="shared" si="83"/>
        <v>160.87664861532542</v>
      </c>
      <c r="D351" s="4">
        <f t="shared" si="84"/>
        <v>115.93379296444895</v>
      </c>
      <c r="E351" s="4">
        <f t="shared" si="85"/>
        <v>83.336597311971218</v>
      </c>
      <c r="F351" s="4">
        <f t="shared" si="86"/>
        <v>82.093458390923132</v>
      </c>
      <c r="G351" s="4">
        <f t="shared" si="87"/>
        <v>69.333171420043499</v>
      </c>
      <c r="H351" s="4">
        <f t="shared" si="88"/>
        <v>511.57366870271221</v>
      </c>
      <c r="I351" s="4">
        <f t="shared" si="91"/>
        <v>3.6050818507215134</v>
      </c>
      <c r="J351" s="4">
        <f t="shared" si="91"/>
        <v>13382.371394744059</v>
      </c>
      <c r="K351" s="4">
        <f t="shared" si="91"/>
        <v>620.9563040538934</v>
      </c>
      <c r="L351" s="11">
        <f t="shared" si="89"/>
        <v>7.1978671436701225E-2</v>
      </c>
      <c r="M351" s="11"/>
      <c r="N351" s="11"/>
      <c r="O351" s="11"/>
      <c r="P351" s="11"/>
      <c r="Q351" s="11"/>
      <c r="R351" s="11"/>
      <c r="S351" s="11"/>
    </row>
    <row r="352" spans="2:19" ht="1" customHeight="1">
      <c r="B352" s="1">
        <f t="shared" si="90"/>
        <v>135</v>
      </c>
      <c r="C352" s="4">
        <f t="shared" si="83"/>
        <v>160.87664861532542</v>
      </c>
      <c r="D352" s="4">
        <f t="shared" si="84"/>
        <v>115.93379296444895</v>
      </c>
      <c r="E352" s="4">
        <f t="shared" si="85"/>
        <v>83.336597311971218</v>
      </c>
      <c r="F352" s="4">
        <f t="shared" si="86"/>
        <v>82.093458390923132</v>
      </c>
      <c r="G352" s="4">
        <f t="shared" si="87"/>
        <v>69.333171420043499</v>
      </c>
      <c r="H352" s="4">
        <f t="shared" si="88"/>
        <v>511.57366870271221</v>
      </c>
      <c r="I352" s="4">
        <f t="shared" si="91"/>
        <v>3.6201089628516869</v>
      </c>
      <c r="J352" s="4">
        <f t="shared" si="91"/>
        <v>13455.457691047424</v>
      </c>
      <c r="K352" s="4">
        <f t="shared" si="91"/>
        <v>625.15156150489315</v>
      </c>
      <c r="L352" s="11">
        <f t="shared" si="89"/>
        <v>7.0783653950564518E-2</v>
      </c>
      <c r="M352" s="11"/>
      <c r="N352" s="11"/>
      <c r="O352" s="11"/>
      <c r="P352" s="11"/>
      <c r="Q352" s="11"/>
      <c r="R352" s="11"/>
      <c r="S352" s="11"/>
    </row>
    <row r="353" spans="2:19" ht="1" customHeight="1">
      <c r="B353" s="1">
        <f t="shared" si="90"/>
        <v>136</v>
      </c>
      <c r="C353" s="4">
        <f t="shared" si="83"/>
        <v>160.87664861532542</v>
      </c>
      <c r="D353" s="4">
        <f t="shared" si="84"/>
        <v>115.93379296444895</v>
      </c>
      <c r="E353" s="4">
        <f t="shared" si="85"/>
        <v>83.336597311971218</v>
      </c>
      <c r="F353" s="4">
        <f t="shared" si="86"/>
        <v>82.093458390923132</v>
      </c>
      <c r="G353" s="4">
        <f t="shared" si="87"/>
        <v>69.333171420043499</v>
      </c>
      <c r="H353" s="4">
        <f t="shared" si="88"/>
        <v>511.57366870271221</v>
      </c>
      <c r="I353" s="4">
        <f t="shared" si="91"/>
        <v>3.6345577317910123</v>
      </c>
      <c r="J353" s="4">
        <f t="shared" si="91"/>
        <v>13525.734618206461</v>
      </c>
      <c r="K353" s="4">
        <f t="shared" si="91"/>
        <v>629.18761532506346</v>
      </c>
      <c r="L353" s="11">
        <f t="shared" si="89"/>
        <v>6.964370796076591E-2</v>
      </c>
      <c r="M353" s="11"/>
      <c r="N353" s="11"/>
      <c r="O353" s="11"/>
      <c r="P353" s="11"/>
      <c r="Q353" s="11"/>
      <c r="R353" s="11"/>
      <c r="S353" s="11"/>
    </row>
    <row r="354" spans="2:19" ht="1" customHeight="1">
      <c r="B354" s="1">
        <f t="shared" si="90"/>
        <v>137</v>
      </c>
      <c r="C354" s="4">
        <f t="shared" ref="C354:C385" si="92">IF($B354&lt;C$12,C119,$C$14)</f>
        <v>160.87664861532542</v>
      </c>
      <c r="D354" s="4">
        <f t="shared" ref="D354:D385" si="93">IF(B354&lt;$D$12,D119,$D$14)</f>
        <v>115.93379296444895</v>
      </c>
      <c r="E354" s="4">
        <f t="shared" ref="E354:E385" si="94">IF(B354&lt;$E$12,E119,$E$14)</f>
        <v>83.336597311971218</v>
      </c>
      <c r="F354" s="4">
        <f t="shared" ref="F354:F385" si="95">IF(B354&lt;$F$12,F119,$F$14)</f>
        <v>82.093458390923132</v>
      </c>
      <c r="G354" s="4">
        <f t="shared" ref="G354:G385" si="96">IF(B354&lt;$G$12,G119,$G$14)</f>
        <v>69.333171420043499</v>
      </c>
      <c r="H354" s="4">
        <f t="shared" si="88"/>
        <v>511.57366870271221</v>
      </c>
      <c r="I354" s="4">
        <f t="shared" si="91"/>
        <v>3.6484446823994485</v>
      </c>
      <c r="J354" s="4">
        <f t="shared" si="91"/>
        <v>13593.27784317885</v>
      </c>
      <c r="K354" s="4">
        <f t="shared" si="91"/>
        <v>633.06839834123457</v>
      </c>
      <c r="L354" s="11">
        <f t="shared" si="89"/>
        <v>6.8556670959373789E-2</v>
      </c>
      <c r="M354" s="11"/>
      <c r="N354" s="11"/>
      <c r="O354" s="11"/>
      <c r="P354" s="11"/>
      <c r="Q354" s="11"/>
      <c r="R354" s="11"/>
      <c r="S354" s="11"/>
    </row>
    <row r="355" spans="2:19" ht="1" customHeight="1">
      <c r="B355" s="1">
        <f t="shared" si="90"/>
        <v>138</v>
      </c>
      <c r="C355" s="4">
        <f t="shared" si="92"/>
        <v>160.87664861532542</v>
      </c>
      <c r="D355" s="4">
        <f t="shared" si="93"/>
        <v>115.93379296444895</v>
      </c>
      <c r="E355" s="4">
        <f t="shared" si="94"/>
        <v>83.336597311971218</v>
      </c>
      <c r="F355" s="4">
        <f t="shared" si="95"/>
        <v>82.093458390923132</v>
      </c>
      <c r="G355" s="4">
        <f t="shared" si="96"/>
        <v>69.333171420043499</v>
      </c>
      <c r="H355" s="4">
        <f t="shared" si="88"/>
        <v>511.57366870271221</v>
      </c>
      <c r="I355" s="4">
        <f t="shared" si="91"/>
        <v>3.6617862791276434</v>
      </c>
      <c r="J355" s="4">
        <f t="shared" si="91"/>
        <v>13658.16367518916</v>
      </c>
      <c r="K355" s="4">
        <f t="shared" si="91"/>
        <v>636.79793398093227</v>
      </c>
      <c r="L355" s="11">
        <f t="shared" si="89"/>
        <v>6.7520423499225934E-2</v>
      </c>
      <c r="M355" s="11"/>
      <c r="N355" s="11"/>
      <c r="O355" s="11"/>
      <c r="P355" s="11"/>
      <c r="Q355" s="11"/>
      <c r="R355" s="11"/>
      <c r="S355" s="11"/>
    </row>
    <row r="356" spans="2:19" ht="1" customHeight="1">
      <c r="B356" s="1">
        <f t="shared" si="90"/>
        <v>139</v>
      </c>
      <c r="C356" s="4">
        <f t="shared" si="92"/>
        <v>160.87664861532542</v>
      </c>
      <c r="D356" s="4">
        <f t="shared" si="93"/>
        <v>115.93379296444895</v>
      </c>
      <c r="E356" s="4">
        <f t="shared" si="94"/>
        <v>83.336597311971218</v>
      </c>
      <c r="F356" s="4">
        <f t="shared" si="95"/>
        <v>82.093458390923132</v>
      </c>
      <c r="G356" s="4">
        <f t="shared" si="96"/>
        <v>69.333171420043499</v>
      </c>
      <c r="H356" s="4">
        <f t="shared" si="88"/>
        <v>511.57366870271221</v>
      </c>
      <c r="I356" s="4">
        <f t="shared" si="91"/>
        <v>3.6745988926448252</v>
      </c>
      <c r="J356" s="4">
        <f t="shared" si="91"/>
        <v>13720.468794363334</v>
      </c>
      <c r="K356" s="4">
        <f t="shared" si="91"/>
        <v>640.3803157737392</v>
      </c>
      <c r="L356" s="11">
        <f t="shared" si="89"/>
        <v>6.6532892758268902E-2</v>
      </c>
      <c r="M356" s="11"/>
      <c r="N356" s="11"/>
      <c r="O356" s="11"/>
      <c r="P356" s="11"/>
      <c r="Q356" s="11"/>
      <c r="R356" s="11"/>
      <c r="S356" s="11"/>
    </row>
    <row r="357" spans="2:19" ht="1" customHeight="1">
      <c r="B357" s="1">
        <f t="shared" si="90"/>
        <v>140</v>
      </c>
      <c r="C357" s="4">
        <f t="shared" si="92"/>
        <v>160.87664861532542</v>
      </c>
      <c r="D357" s="4">
        <f t="shared" si="93"/>
        <v>115.93379296444895</v>
      </c>
      <c r="E357" s="4">
        <f t="shared" si="94"/>
        <v>83.336597311971218</v>
      </c>
      <c r="F357" s="4">
        <f t="shared" si="95"/>
        <v>82.093458390923132</v>
      </c>
      <c r="G357" s="4">
        <f t="shared" si="96"/>
        <v>69.333171420043499</v>
      </c>
      <c r="H357" s="4">
        <f t="shared" si="88"/>
        <v>511.57366870271221</v>
      </c>
      <c r="I357" s="4">
        <f t="shared" si="91"/>
        <v>3.6868987690895492</v>
      </c>
      <c r="J357" s="4">
        <f t="shared" si="91"/>
        <v>13780.269999994269</v>
      </c>
      <c r="K357" s="4">
        <f t="shared" si="91"/>
        <v>643.81968819161318</v>
      </c>
      <c r="L357" s="11">
        <f t="shared" si="89"/>
        <v>6.5592055610113831E-2</v>
      </c>
      <c r="M357" s="11"/>
      <c r="N357" s="11"/>
      <c r="O357" s="11"/>
      <c r="P357" s="11"/>
      <c r="Q357" s="11"/>
      <c r="R357" s="11"/>
      <c r="S357" s="11"/>
    </row>
    <row r="358" spans="2:19" ht="1" customHeight="1">
      <c r="B358" s="1">
        <f t="shared" si="90"/>
        <v>141</v>
      </c>
      <c r="C358" s="4">
        <f t="shared" si="92"/>
        <v>160.87664861532542</v>
      </c>
      <c r="D358" s="4">
        <f t="shared" si="93"/>
        <v>115.93379296444895</v>
      </c>
      <c r="E358" s="4">
        <f t="shared" si="94"/>
        <v>83.336597311971218</v>
      </c>
      <c r="F358" s="4">
        <f t="shared" si="95"/>
        <v>82.093458390923132</v>
      </c>
      <c r="G358" s="4">
        <f t="shared" si="96"/>
        <v>69.333171420043499</v>
      </c>
      <c r="H358" s="4">
        <f t="shared" si="88"/>
        <v>511.57366870271221</v>
      </c>
      <c r="I358" s="4">
        <f t="shared" si="91"/>
        <v>3.6987020018120647</v>
      </c>
      <c r="J358" s="4">
        <f t="shared" si="91"/>
        <v>13837.643978108175</v>
      </c>
      <c r="K358" s="4">
        <f t="shared" si="91"/>
        <v>647.12022883657414</v>
      </c>
      <c r="L358" s="11">
        <f t="shared" si="89"/>
        <v>6.4695941216077357E-2</v>
      </c>
      <c r="M358" s="11"/>
      <c r="N358" s="11"/>
      <c r="O358" s="11"/>
      <c r="P358" s="11"/>
      <c r="Q358" s="11"/>
      <c r="R358" s="11"/>
      <c r="S358" s="11"/>
    </row>
    <row r="359" spans="2:19" ht="1" customHeight="1">
      <c r="B359" s="1">
        <f t="shared" si="90"/>
        <v>142</v>
      </c>
      <c r="C359" s="4">
        <f t="shared" si="92"/>
        <v>160.87664861532542</v>
      </c>
      <c r="D359" s="4">
        <f t="shared" si="93"/>
        <v>115.93379296444895</v>
      </c>
      <c r="E359" s="4">
        <f t="shared" si="94"/>
        <v>83.336597311971218</v>
      </c>
      <c r="F359" s="4">
        <f t="shared" si="95"/>
        <v>82.093458390923132</v>
      </c>
      <c r="G359" s="4">
        <f t="shared" si="96"/>
        <v>69.333171420043499</v>
      </c>
      <c r="H359" s="4">
        <f t="shared" si="88"/>
        <v>511.57366870271221</v>
      </c>
      <c r="I359" s="4">
        <f t="shared" si="91"/>
        <v>3.710024505489276</v>
      </c>
      <c r="J359" s="4">
        <f t="shared" si="91"/>
        <v>13892.667087904689</v>
      </c>
      <c r="K359" s="4">
        <f t="shared" si="91"/>
        <v>650.28613197090124</v>
      </c>
      <c r="L359" s="11">
        <f t="shared" si="89"/>
        <v>6.3842633158528783E-2</v>
      </c>
      <c r="M359" s="11"/>
      <c r="N359" s="11"/>
      <c r="O359" s="11"/>
      <c r="P359" s="11"/>
      <c r="Q359" s="11"/>
      <c r="R359" s="11"/>
      <c r="S359" s="11"/>
    </row>
    <row r="360" spans="2:19" ht="1" customHeight="1">
      <c r="B360" s="1">
        <f t="shared" si="90"/>
        <v>143</v>
      </c>
      <c r="C360" s="4">
        <f t="shared" si="92"/>
        <v>160.87664861532542</v>
      </c>
      <c r="D360" s="4">
        <f t="shared" si="93"/>
        <v>115.93379296444895</v>
      </c>
      <c r="E360" s="4">
        <f t="shared" si="94"/>
        <v>83.336597311971218</v>
      </c>
      <c r="F360" s="4">
        <f t="shared" si="95"/>
        <v>82.093458390923132</v>
      </c>
      <c r="G360" s="4">
        <f t="shared" si="96"/>
        <v>69.333171420043499</v>
      </c>
      <c r="H360" s="4">
        <f t="shared" si="88"/>
        <v>511.57366870271221</v>
      </c>
      <c r="I360" s="4">
        <f t="shared" si="91"/>
        <v>3.7208819925033434</v>
      </c>
      <c r="J360" s="4">
        <f t="shared" si="91"/>
        <v>13945.415166558963</v>
      </c>
      <c r="K360" s="4">
        <f t="shared" si="91"/>
        <v>653.32159337326129</v>
      </c>
      <c r="L360" s="11">
        <f t="shared" si="89"/>
        <v>6.3030271138971639E-2</v>
      </c>
      <c r="M360" s="11"/>
      <c r="N360" s="11"/>
      <c r="O360" s="11"/>
      <c r="P360" s="11"/>
      <c r="Q360" s="11"/>
      <c r="R360" s="11"/>
      <c r="S360" s="11"/>
    </row>
    <row r="361" spans="2:19" ht="1" customHeight="1">
      <c r="B361" s="1">
        <f t="shared" si="90"/>
        <v>144</v>
      </c>
      <c r="C361" s="4">
        <f t="shared" si="92"/>
        <v>160.87664861532542</v>
      </c>
      <c r="D361" s="4">
        <f t="shared" si="93"/>
        <v>115.93379296444895</v>
      </c>
      <c r="E361" s="4">
        <f t="shared" si="94"/>
        <v>83.336597311971218</v>
      </c>
      <c r="F361" s="4">
        <f t="shared" si="95"/>
        <v>82.093458390923132</v>
      </c>
      <c r="G361" s="4">
        <f t="shared" si="96"/>
        <v>69.333171420043499</v>
      </c>
      <c r="H361" s="4">
        <f t="shared" si="88"/>
        <v>511.57366870271221</v>
      </c>
      <c r="I361" s="4">
        <f t="shared" si="91"/>
        <v>3.7312899514832791</v>
      </c>
      <c r="J361" s="4">
        <f t="shared" si="91"/>
        <v>13995.963351801804</v>
      </c>
      <c r="K361" s="4">
        <f t="shared" si="91"/>
        <v>656.23079649408282</v>
      </c>
      <c r="L361" s="11">
        <f t="shared" si="89"/>
        <v>6.2257052267000401E-2</v>
      </c>
      <c r="M361" s="11"/>
      <c r="N361" s="11"/>
      <c r="O361" s="11"/>
      <c r="P361" s="11"/>
      <c r="Q361" s="11"/>
      <c r="R361" s="11"/>
      <c r="S361" s="11"/>
    </row>
    <row r="362" spans="2:19" ht="1" customHeight="1">
      <c r="B362" s="1">
        <f t="shared" si="90"/>
        <v>145</v>
      </c>
      <c r="C362" s="4">
        <f t="shared" si="92"/>
        <v>160.87664861532542</v>
      </c>
      <c r="D362" s="4">
        <f t="shared" si="93"/>
        <v>115.93379296444895</v>
      </c>
      <c r="E362" s="4">
        <f t="shared" si="94"/>
        <v>83.336597311971218</v>
      </c>
      <c r="F362" s="4">
        <f t="shared" si="95"/>
        <v>82.093458390923132</v>
      </c>
      <c r="G362" s="4">
        <f t="shared" si="96"/>
        <v>69.333171420043499</v>
      </c>
      <c r="H362" s="4">
        <f t="shared" si="88"/>
        <v>511.57366870271221</v>
      </c>
      <c r="I362" s="4">
        <f t="shared" si="91"/>
        <v>3.7412636279153877</v>
      </c>
      <c r="J362" s="4">
        <f t="shared" si="91"/>
        <v>14044.385921633671</v>
      </c>
      <c r="K362" s="4">
        <f t="shared" si="91"/>
        <v>659.01789987493419</v>
      </c>
      <c r="L362" s="11">
        <f t="shared" si="89"/>
        <v>6.1521231968145962E-2</v>
      </c>
      <c r="M362" s="11"/>
      <c r="N362" s="11"/>
      <c r="O362" s="11"/>
      <c r="P362" s="11"/>
      <c r="Q362" s="11"/>
      <c r="R362" s="11"/>
      <c r="S362" s="11"/>
    </row>
    <row r="363" spans="2:19" ht="1" customHeight="1">
      <c r="B363" s="1">
        <f t="shared" si="90"/>
        <v>146</v>
      </c>
      <c r="C363" s="4">
        <f t="shared" si="92"/>
        <v>160.87664861532542</v>
      </c>
      <c r="D363" s="4">
        <f t="shared" si="93"/>
        <v>115.93379296444895</v>
      </c>
      <c r="E363" s="4">
        <f t="shared" si="94"/>
        <v>83.336597311971218</v>
      </c>
      <c r="F363" s="4">
        <f t="shared" si="95"/>
        <v>82.093458390923132</v>
      </c>
      <c r="G363" s="4">
        <f t="shared" si="96"/>
        <v>69.333171420043499</v>
      </c>
      <c r="H363" s="4">
        <f t="shared" si="88"/>
        <v>511.57366870271221</v>
      </c>
      <c r="I363" s="4">
        <f t="shared" si="91"/>
        <v>3.7508180067334695</v>
      </c>
      <c r="J363" s="4">
        <f t="shared" si="91"/>
        <v>14090.756150478306</v>
      </c>
      <c r="K363" s="4">
        <f t="shared" si="91"/>
        <v>661.68702578946204</v>
      </c>
      <c r="L363" s="11">
        <f t="shared" si="89"/>
        <v>6.0821124539861993E-2</v>
      </c>
      <c r="M363" s="11"/>
      <c r="N363" s="11"/>
      <c r="O363" s="11"/>
      <c r="P363" s="11"/>
      <c r="Q363" s="11"/>
      <c r="R363" s="11"/>
      <c r="S363" s="11"/>
    </row>
    <row r="364" spans="2:19" ht="1" customHeight="1">
      <c r="B364" s="1">
        <f t="shared" si="90"/>
        <v>147</v>
      </c>
      <c r="C364" s="4">
        <f t="shared" si="92"/>
        <v>160.87664861532542</v>
      </c>
      <c r="D364" s="4">
        <f t="shared" si="93"/>
        <v>115.93379296444895</v>
      </c>
      <c r="E364" s="4">
        <f t="shared" si="94"/>
        <v>83.336597311971218</v>
      </c>
      <c r="F364" s="4">
        <f t="shared" si="95"/>
        <v>82.093458390923132</v>
      </c>
      <c r="G364" s="4">
        <f t="shared" si="96"/>
        <v>69.333171420043499</v>
      </c>
      <c r="H364" s="4">
        <f t="shared" si="88"/>
        <v>511.57366870271221</v>
      </c>
      <c r="I364" s="4">
        <f t="shared" si="91"/>
        <v>3.7599677968034131</v>
      </c>
      <c r="J364" s="4">
        <f t="shared" si="91"/>
        <v>14135.146181042821</v>
      </c>
      <c r="K364" s="4">
        <f t="shared" si="91"/>
        <v>664.24225005768039</v>
      </c>
      <c r="L364" s="11">
        <f t="shared" si="89"/>
        <v>6.0155103385459485E-2</v>
      </c>
      <c r="M364" s="11"/>
      <c r="N364" s="11"/>
      <c r="O364" s="11"/>
      <c r="P364" s="11"/>
      <c r="Q364" s="11"/>
      <c r="R364" s="11"/>
      <c r="S364" s="11"/>
    </row>
    <row r="365" spans="2:19" ht="1" customHeight="1">
      <c r="B365" s="1">
        <f t="shared" si="90"/>
        <v>148</v>
      </c>
      <c r="C365" s="4">
        <f t="shared" si="92"/>
        <v>160.87664861532542</v>
      </c>
      <c r="D365" s="4">
        <f t="shared" si="93"/>
        <v>115.93379296444895</v>
      </c>
      <c r="E365" s="4">
        <f t="shared" si="94"/>
        <v>83.336597311971218</v>
      </c>
      <c r="F365" s="4">
        <f t="shared" si="95"/>
        <v>82.093458390923132</v>
      </c>
      <c r="G365" s="4">
        <f t="shared" si="96"/>
        <v>69.333171420043499</v>
      </c>
      <c r="H365" s="4">
        <f t="shared" si="88"/>
        <v>511.57366870271221</v>
      </c>
      <c r="I365" s="4">
        <f t="shared" si="91"/>
        <v>3.7687274172194867</v>
      </c>
      <c r="J365" s="4">
        <f t="shared" si="91"/>
        <v>14177.626911121388</v>
      </c>
      <c r="K365" s="4">
        <f t="shared" si="91"/>
        <v>666.68759298082932</v>
      </c>
      <c r="L365" s="11">
        <f t="shared" si="89"/>
        <v>5.9521600955858012E-2</v>
      </c>
      <c r="M365" s="11"/>
      <c r="N365" s="11"/>
      <c r="O365" s="11"/>
      <c r="P365" s="11"/>
      <c r="Q365" s="11"/>
      <c r="R365" s="11"/>
      <c r="S365" s="11"/>
    </row>
    <row r="366" spans="2:19" ht="1" customHeight="1">
      <c r="B366" s="1">
        <f t="shared" si="90"/>
        <v>149</v>
      </c>
      <c r="C366" s="4">
        <f t="shared" si="92"/>
        <v>160.87664861532542</v>
      </c>
      <c r="D366" s="4">
        <f t="shared" si="93"/>
        <v>115.93379296444895</v>
      </c>
      <c r="E366" s="4">
        <f t="shared" si="94"/>
        <v>83.336597311971218</v>
      </c>
      <c r="F366" s="4">
        <f t="shared" si="95"/>
        <v>82.093458390923132</v>
      </c>
      <c r="G366" s="4">
        <f t="shared" si="96"/>
        <v>69.333171420043499</v>
      </c>
      <c r="H366" s="4">
        <f t="shared" si="88"/>
        <v>511.57366870271221</v>
      </c>
      <c r="I366" s="4">
        <f t="shared" si="91"/>
        <v>3.7771109853314737</v>
      </c>
      <c r="J366" s="4">
        <f t="shared" si="91"/>
        <v>14218.267894558598</v>
      </c>
      <c r="K366" s="4">
        <f t="shared" si="91"/>
        <v>669.02701134056895</v>
      </c>
      <c r="L366" s="11">
        <f t="shared" si="89"/>
        <v>5.8919108428659106E-2</v>
      </c>
      <c r="M366" s="11"/>
      <c r="N366" s="11"/>
      <c r="O366" s="11"/>
      <c r="P366" s="11"/>
      <c r="Q366" s="11"/>
      <c r="R366" s="11"/>
      <c r="S366" s="11"/>
    </row>
    <row r="367" spans="2:19" ht="1" customHeight="1">
      <c r="B367" s="1">
        <f t="shared" si="90"/>
        <v>150</v>
      </c>
      <c r="C367" s="4">
        <f t="shared" si="92"/>
        <v>160.87664861532542</v>
      </c>
      <c r="D367" s="4">
        <f t="shared" si="93"/>
        <v>115.93379296444895</v>
      </c>
      <c r="E367" s="4">
        <f t="shared" si="94"/>
        <v>83.336597311971218</v>
      </c>
      <c r="F367" s="4">
        <f t="shared" si="95"/>
        <v>82.093458390923132</v>
      </c>
      <c r="G367" s="4">
        <f t="shared" si="96"/>
        <v>69.333171420043499</v>
      </c>
      <c r="H367" s="4">
        <f t="shared" si="88"/>
        <v>511.57366870271221</v>
      </c>
      <c r="I367" s="4">
        <f t="shared" si="91"/>
        <v>3.7851323064229043</v>
      </c>
      <c r="J367" s="4">
        <f t="shared" si="91"/>
        <v>14257.137255575668</v>
      </c>
      <c r="K367" s="4">
        <f t="shared" si="91"/>
        <v>671.26439140385639</v>
      </c>
      <c r="L367" s="11">
        <f t="shared" si="89"/>
        <v>5.8346175153305868E-2</v>
      </c>
      <c r="M367" s="11"/>
      <c r="N367" s="11"/>
      <c r="O367" s="11"/>
      <c r="P367" s="11"/>
      <c r="Q367" s="11"/>
      <c r="R367" s="11"/>
      <c r="S367" s="11"/>
    </row>
    <row r="368" spans="2:19" ht="1" customHeight="1">
      <c r="B368" s="1">
        <f t="shared" si="90"/>
        <v>151</v>
      </c>
      <c r="C368" s="4">
        <f t="shared" si="92"/>
        <v>160.87664861532542</v>
      </c>
      <c r="D368" s="4">
        <f t="shared" si="93"/>
        <v>115.93379296444895</v>
      </c>
      <c r="E368" s="4">
        <f t="shared" si="94"/>
        <v>83.336597311971218</v>
      </c>
      <c r="F368" s="4">
        <f t="shared" si="95"/>
        <v>82.093458390923132</v>
      </c>
      <c r="G368" s="4">
        <f t="shared" si="96"/>
        <v>69.333171420043499</v>
      </c>
      <c r="H368" s="4">
        <f t="shared" si="88"/>
        <v>511.57366870271221</v>
      </c>
      <c r="I368" s="4">
        <f t="shared" ref="I368:K387" si="97">I172</f>
        <v>3.7928048649613619</v>
      </c>
      <c r="J368" s="4">
        <f t="shared" si="97"/>
        <v>14294.301615658042</v>
      </c>
      <c r="K368" s="4">
        <f t="shared" si="97"/>
        <v>673.403542873427</v>
      </c>
      <c r="L368" s="11">
        <f t="shared" si="89"/>
        <v>5.7801407890011536E-2</v>
      </c>
      <c r="M368" s="11"/>
      <c r="N368" s="11"/>
      <c r="O368" s="11"/>
      <c r="P368" s="11"/>
      <c r="Q368" s="11"/>
      <c r="R368" s="11"/>
      <c r="S368" s="11"/>
    </row>
    <row r="369" spans="2:19" ht="1" customHeight="1">
      <c r="B369" s="1">
        <f t="shared" si="90"/>
        <v>152</v>
      </c>
      <c r="C369" s="4">
        <f t="shared" si="92"/>
        <v>160.87664861532542</v>
      </c>
      <c r="D369" s="4">
        <f t="shared" si="93"/>
        <v>115.93379296444895</v>
      </c>
      <c r="E369" s="4">
        <f t="shared" si="94"/>
        <v>83.336597311971218</v>
      </c>
      <c r="F369" s="4">
        <f t="shared" si="95"/>
        <v>82.093458390923132</v>
      </c>
      <c r="G369" s="4">
        <f t="shared" si="96"/>
        <v>69.333171420043499</v>
      </c>
      <c r="H369" s="4">
        <f t="shared" si="88"/>
        <v>511.57366870271221</v>
      </c>
      <c r="I369" s="4">
        <f t="shared" si="97"/>
        <v>3.8001418173422015</v>
      </c>
      <c r="J369" s="4">
        <f t="shared" si="97"/>
        <v>14329.826032202982</v>
      </c>
      <c r="K369" s="4">
        <f t="shared" si="97"/>
        <v>675.44819372299992</v>
      </c>
      <c r="L369" s="11">
        <f t="shared" si="89"/>
        <v>5.7283469868949166E-2</v>
      </c>
      <c r="M369" s="11"/>
      <c r="N369" s="11"/>
      <c r="O369" s="11"/>
      <c r="P369" s="11"/>
      <c r="Q369" s="11"/>
      <c r="R369" s="11"/>
      <c r="S369" s="11"/>
    </row>
    <row r="370" spans="2:19" ht="1" customHeight="1">
      <c r="B370" s="1">
        <f t="shared" si="90"/>
        <v>153</v>
      </c>
      <c r="C370" s="4">
        <f t="shared" si="92"/>
        <v>160.87664861532542</v>
      </c>
      <c r="D370" s="4">
        <f t="shared" si="93"/>
        <v>115.93379296444895</v>
      </c>
      <c r="E370" s="4">
        <f t="shared" si="94"/>
        <v>83.336597311971218</v>
      </c>
      <c r="F370" s="4">
        <f t="shared" si="95"/>
        <v>82.093458390923132</v>
      </c>
      <c r="G370" s="4">
        <f t="shared" si="96"/>
        <v>69.333171420043499</v>
      </c>
      <c r="H370" s="4">
        <f t="shared" si="88"/>
        <v>511.57366870271221</v>
      </c>
      <c r="I370" s="4">
        <f t="shared" si="97"/>
        <v>3.8071559860472068</v>
      </c>
      <c r="J370" s="4">
        <f t="shared" si="97"/>
        <v>14363.773948134289</v>
      </c>
      <c r="K370" s="4">
        <f t="shared" si="97"/>
        <v>677.40198585648091</v>
      </c>
      <c r="L370" s="11">
        <f t="shared" si="89"/>
        <v>5.679107969466668E-2</v>
      </c>
      <c r="M370" s="11"/>
      <c r="N370" s="11"/>
      <c r="O370" s="11"/>
      <c r="P370" s="11"/>
      <c r="Q370" s="11"/>
      <c r="R370" s="11"/>
      <c r="S370" s="11"/>
    </row>
    <row r="371" spans="2:19" ht="1" customHeight="1">
      <c r="B371" s="1">
        <f t="shared" si="90"/>
        <v>154</v>
      </c>
      <c r="C371" s="4">
        <f t="shared" si="92"/>
        <v>160.87664861532542</v>
      </c>
      <c r="D371" s="4">
        <f t="shared" si="93"/>
        <v>115.93379296444895</v>
      </c>
      <c r="E371" s="4">
        <f t="shared" si="94"/>
        <v>83.336597311971218</v>
      </c>
      <c r="F371" s="4">
        <f t="shared" si="95"/>
        <v>82.093458390923132</v>
      </c>
      <c r="G371" s="4">
        <f t="shared" si="96"/>
        <v>69.333171420043499</v>
      </c>
      <c r="H371" s="4">
        <f t="shared" si="88"/>
        <v>511.57366870271221</v>
      </c>
      <c r="I371" s="4">
        <f t="shared" si="97"/>
        <v>3.8138598551398788</v>
      </c>
      <c r="J371" s="4">
        <f t="shared" si="97"/>
        <v>14396.207151702314</v>
      </c>
      <c r="K371" s="4">
        <f t="shared" si="97"/>
        <v>679.26847153093559</v>
      </c>
      <c r="L371" s="11">
        <f t="shared" si="89"/>
        <v>5.6323010119212147E-2</v>
      </c>
      <c r="M371" s="11"/>
      <c r="N371" s="11"/>
      <c r="O371" s="11"/>
      <c r="P371" s="11"/>
      <c r="Q371" s="11"/>
      <c r="R371" s="11"/>
      <c r="S371" s="11"/>
    </row>
    <row r="372" spans="2:19" ht="1" customHeight="1">
      <c r="B372" s="1">
        <f t="shared" si="90"/>
        <v>155</v>
      </c>
      <c r="C372" s="4">
        <f t="shared" si="92"/>
        <v>160.87664861532542</v>
      </c>
      <c r="D372" s="4">
        <f t="shared" si="93"/>
        <v>115.93379296444895</v>
      </c>
      <c r="E372" s="4">
        <f t="shared" si="94"/>
        <v>83.336597311971218</v>
      </c>
      <c r="F372" s="4">
        <f t="shared" si="95"/>
        <v>82.093458390923132</v>
      </c>
      <c r="G372" s="4">
        <f t="shared" si="96"/>
        <v>69.333171420043499</v>
      </c>
      <c r="H372" s="4">
        <f t="shared" si="88"/>
        <v>511.57366870271221</v>
      </c>
      <c r="I372" s="4">
        <f t="shared" si="97"/>
        <v>3.8202655670192867</v>
      </c>
      <c r="J372" s="4">
        <f t="shared" si="97"/>
        <v>14427.18574570519</v>
      </c>
      <c r="K372" s="4">
        <f t="shared" si="97"/>
        <v>681.05111048431809</v>
      </c>
      <c r="L372" s="11">
        <f t="shared" si="89"/>
        <v>5.5878086705774654E-2</v>
      </c>
      <c r="M372" s="11"/>
      <c r="N372" s="11"/>
      <c r="O372" s="11"/>
      <c r="P372" s="11"/>
      <c r="Q372" s="11"/>
      <c r="R372" s="11"/>
      <c r="S372" s="11"/>
    </row>
    <row r="373" spans="2:19" ht="1" customHeight="1">
      <c r="B373" s="1">
        <f t="shared" si="90"/>
        <v>156</v>
      </c>
      <c r="C373" s="4">
        <f t="shared" si="92"/>
        <v>160.87664861532542</v>
      </c>
      <c r="D373" s="4">
        <f t="shared" si="93"/>
        <v>115.93379296444895</v>
      </c>
      <c r="E373" s="4">
        <f t="shared" si="94"/>
        <v>83.336597311971218</v>
      </c>
      <c r="F373" s="4">
        <f t="shared" si="95"/>
        <v>82.093458390923132</v>
      </c>
      <c r="G373" s="4">
        <f t="shared" si="96"/>
        <v>69.333171420043499</v>
      </c>
      <c r="H373" s="4">
        <f t="shared" si="88"/>
        <v>511.57366870271221</v>
      </c>
      <c r="I373" s="4">
        <f t="shared" si="97"/>
        <v>3.8263849203546778</v>
      </c>
      <c r="J373" s="4">
        <f t="shared" si="97"/>
        <v>14456.768125387685</v>
      </c>
      <c r="K373" s="4">
        <f t="shared" si="97"/>
        <v>682.7532677104947</v>
      </c>
      <c r="L373" s="11">
        <f t="shared" si="89"/>
        <v>5.5455186402963319E-2</v>
      </c>
      <c r="M373" s="11"/>
      <c r="N373" s="11"/>
      <c r="O373" s="11"/>
      <c r="P373" s="11"/>
      <c r="Q373" s="11"/>
      <c r="R373" s="11"/>
      <c r="S373" s="11"/>
    </row>
    <row r="374" spans="2:19" ht="1" customHeight="1">
      <c r="B374" s="1">
        <f t="shared" si="90"/>
        <v>157</v>
      </c>
      <c r="C374" s="4">
        <f t="shared" si="92"/>
        <v>160.87664861532542</v>
      </c>
      <c r="D374" s="4">
        <f t="shared" si="93"/>
        <v>115.93379296444895</v>
      </c>
      <c r="E374" s="4">
        <f t="shared" si="94"/>
        <v>83.336597311971218</v>
      </c>
      <c r="F374" s="4">
        <f t="shared" si="95"/>
        <v>82.093458390923132</v>
      </c>
      <c r="G374" s="4">
        <f t="shared" si="96"/>
        <v>69.333171420043499</v>
      </c>
      <c r="H374" s="4">
        <f t="shared" si="88"/>
        <v>511.57366870271221</v>
      </c>
      <c r="I374" s="4">
        <f t="shared" si="97"/>
        <v>3.8322293691236613</v>
      </c>
      <c r="J374" s="4">
        <f t="shared" si="97"/>
        <v>14485.010964298062</v>
      </c>
      <c r="K374" s="4">
        <f t="shared" si="97"/>
        <v>684.37821182600192</v>
      </c>
      <c r="L374" s="11">
        <f t="shared" si="89"/>
        <v>5.5053236048183352E-2</v>
      </c>
      <c r="M374" s="11"/>
      <c r="N374" s="11"/>
      <c r="O374" s="11"/>
      <c r="P374" s="11"/>
      <c r="Q374" s="11"/>
      <c r="R374" s="11"/>
      <c r="S374" s="11"/>
    </row>
    <row r="375" spans="2:19" ht="1" customHeight="1">
      <c r="B375" s="1">
        <f t="shared" si="90"/>
        <v>158</v>
      </c>
      <c r="C375" s="4">
        <f t="shared" si="92"/>
        <v>160.87664861532542</v>
      </c>
      <c r="D375" s="4">
        <f t="shared" si="93"/>
        <v>115.93379296444895</v>
      </c>
      <c r="E375" s="4">
        <f t="shared" si="94"/>
        <v>83.336597311971218</v>
      </c>
      <c r="F375" s="4">
        <f t="shared" si="95"/>
        <v>82.093458390923132</v>
      </c>
      <c r="G375" s="4">
        <f t="shared" si="96"/>
        <v>69.333171420043499</v>
      </c>
      <c r="H375" s="4">
        <f t="shared" si="88"/>
        <v>511.57366870271221</v>
      </c>
      <c r="I375" s="4">
        <f t="shared" si="97"/>
        <v>3.8378100226774703</v>
      </c>
      <c r="J375" s="4">
        <f t="shared" si="97"/>
        <v>14511.9692074098</v>
      </c>
      <c r="K375" s="4">
        <f t="shared" si="97"/>
        <v>685.92911397515536</v>
      </c>
      <c r="L375" s="11">
        <f t="shared" si="89"/>
        <v>5.4671210816902183E-2</v>
      </c>
      <c r="M375" s="11"/>
      <c r="N375" s="11"/>
      <c r="O375" s="11"/>
      <c r="P375" s="11"/>
      <c r="Q375" s="11"/>
      <c r="R375" s="11"/>
      <c r="S375" s="11"/>
    </row>
    <row r="376" spans="2:19" ht="1" customHeight="1">
      <c r="B376" s="1">
        <f t="shared" si="90"/>
        <v>159</v>
      </c>
      <c r="C376" s="4">
        <f t="shared" si="92"/>
        <v>160.87664861532542</v>
      </c>
      <c r="D376" s="4">
        <f t="shared" si="93"/>
        <v>115.93379296444895</v>
      </c>
      <c r="E376" s="4">
        <f t="shared" si="94"/>
        <v>83.336597311971218</v>
      </c>
      <c r="F376" s="4">
        <f t="shared" si="95"/>
        <v>82.093458390923132</v>
      </c>
      <c r="G376" s="4">
        <f t="shared" si="96"/>
        <v>69.333171420043499</v>
      </c>
      <c r="H376" s="4">
        <f t="shared" si="88"/>
        <v>511.57366870271221</v>
      </c>
      <c r="I376" s="4">
        <f t="shared" si="97"/>
        <v>3.8431376467578482</v>
      </c>
      <c r="J376" s="4">
        <f t="shared" si="97"/>
        <v>14537.696070844335</v>
      </c>
      <c r="K376" s="4">
        <f t="shared" si="97"/>
        <v>687.40904722257869</v>
      </c>
      <c r="L376" s="11">
        <f t="shared" si="89"/>
        <v>5.4308132632938433E-2</v>
      </c>
      <c r="M376" s="11"/>
      <c r="N376" s="11"/>
      <c r="O376" s="11"/>
      <c r="P376" s="11"/>
      <c r="Q376" s="11"/>
      <c r="R376" s="11"/>
      <c r="S376" s="11"/>
    </row>
    <row r="377" spans="2:19" ht="1" customHeight="1">
      <c r="B377" s="1">
        <f t="shared" si="90"/>
        <v>160</v>
      </c>
      <c r="C377" s="4">
        <f t="shared" si="92"/>
        <v>160.87664861532542</v>
      </c>
      <c r="D377" s="4">
        <f t="shared" si="93"/>
        <v>115.93379296444895</v>
      </c>
      <c r="E377" s="4">
        <f t="shared" si="94"/>
        <v>83.336597311971218</v>
      </c>
      <c r="F377" s="4">
        <f t="shared" si="95"/>
        <v>82.093458390923132</v>
      </c>
      <c r="G377" s="4">
        <f t="shared" si="96"/>
        <v>69.333171420043499</v>
      </c>
      <c r="H377" s="4">
        <f t="shared" si="88"/>
        <v>511.57366870271221</v>
      </c>
      <c r="I377" s="4">
        <f t="shared" si="97"/>
        <v>3.8482226653914107</v>
      </c>
      <c r="J377" s="4">
        <f t="shared" si="97"/>
        <v>14562.243047560654</v>
      </c>
      <c r="K377" s="4">
        <f t="shared" si="97"/>
        <v>688.82098638469654</v>
      </c>
      <c r="L377" s="11">
        <f t="shared" si="89"/>
        <v>5.396306855339561E-2</v>
      </c>
      <c r="M377" s="11"/>
      <c r="N377" s="11"/>
      <c r="O377" s="11"/>
      <c r="P377" s="11"/>
      <c r="Q377" s="11"/>
      <c r="R377" s="11"/>
      <c r="S377" s="11"/>
    </row>
    <row r="378" spans="2:19" ht="1" customHeight="1">
      <c r="B378" s="1">
        <f t="shared" si="90"/>
        <v>161</v>
      </c>
      <c r="C378" s="4">
        <f t="shared" si="92"/>
        <v>160.87664861532542</v>
      </c>
      <c r="D378" s="4">
        <f t="shared" si="93"/>
        <v>115.93379296444895</v>
      </c>
      <c r="E378" s="4">
        <f t="shared" si="94"/>
        <v>83.336597311971218</v>
      </c>
      <c r="F378" s="4">
        <f t="shared" si="95"/>
        <v>82.093458390923132</v>
      </c>
      <c r="G378" s="4">
        <f t="shared" si="96"/>
        <v>69.333171420043499</v>
      </c>
      <c r="H378" s="4">
        <f t="shared" si="88"/>
        <v>511.57366870271221</v>
      </c>
      <c r="I378" s="4">
        <f t="shared" si="97"/>
        <v>3.853075163588858</v>
      </c>
      <c r="J378" s="4">
        <f t="shared" si="97"/>
        <v>14585.659918409925</v>
      </c>
      <c r="K378" s="4">
        <f t="shared" si="97"/>
        <v>690.16780825447449</v>
      </c>
      <c r="L378" s="11">
        <f t="shared" si="89"/>
        <v>5.3635129140301552E-2</v>
      </c>
      <c r="M378" s="11"/>
      <c r="N378" s="11"/>
      <c r="O378" s="11"/>
      <c r="P378" s="11"/>
      <c r="Q378" s="11"/>
      <c r="R378" s="11"/>
      <c r="S378" s="11"/>
    </row>
    <row r="379" spans="2:19" ht="1" customHeight="1">
      <c r="B379" s="1">
        <f t="shared" si="90"/>
        <v>162</v>
      </c>
      <c r="C379" s="4">
        <f t="shared" si="92"/>
        <v>160.87664861532542</v>
      </c>
      <c r="D379" s="4">
        <f t="shared" si="93"/>
        <v>115.93379296444895</v>
      </c>
      <c r="E379" s="4">
        <f t="shared" si="94"/>
        <v>83.336597311971218</v>
      </c>
      <c r="F379" s="4">
        <f t="shared" si="95"/>
        <v>82.093458390923132</v>
      </c>
      <c r="G379" s="4">
        <f t="shared" si="96"/>
        <v>69.333171420043499</v>
      </c>
      <c r="H379" s="4">
        <f t="shared" si="88"/>
        <v>511.57366870271221</v>
      </c>
      <c r="I379" s="4">
        <f t="shared" si="97"/>
        <v>0</v>
      </c>
      <c r="J379" s="4">
        <f t="shared" si="97"/>
        <v>0</v>
      </c>
      <c r="K379" s="4">
        <f t="shared" si="97"/>
        <v>0</v>
      </c>
      <c r="L379" s="11">
        <f t="shared" ref="L379:L408" si="98">L183</f>
        <v>0</v>
      </c>
      <c r="M379" s="11"/>
      <c r="N379" s="11"/>
      <c r="O379" s="11"/>
      <c r="P379" s="11"/>
      <c r="Q379" s="11"/>
      <c r="R379" s="11"/>
      <c r="S379" s="11"/>
    </row>
    <row r="380" spans="2:19" ht="1" customHeight="1">
      <c r="B380" s="1">
        <f t="shared" si="90"/>
        <v>163</v>
      </c>
      <c r="C380" s="4">
        <f t="shared" si="92"/>
        <v>160.87664861532542</v>
      </c>
      <c r="D380" s="4">
        <f t="shared" si="93"/>
        <v>115.93379296444895</v>
      </c>
      <c r="E380" s="4">
        <f t="shared" si="94"/>
        <v>83.336597311971218</v>
      </c>
      <c r="F380" s="4">
        <f t="shared" si="95"/>
        <v>82.093458390923132</v>
      </c>
      <c r="G380" s="4">
        <f t="shared" si="96"/>
        <v>69.333171420043499</v>
      </c>
      <c r="H380" s="4">
        <f t="shared" si="88"/>
        <v>511.57366870271221</v>
      </c>
      <c r="I380" s="4">
        <f t="shared" si="97"/>
        <v>0</v>
      </c>
      <c r="J380" s="4">
        <f t="shared" si="97"/>
        <v>0</v>
      </c>
      <c r="K380" s="4">
        <f t="shared" si="97"/>
        <v>0</v>
      </c>
      <c r="L380" s="11">
        <f t="shared" si="98"/>
        <v>0</v>
      </c>
      <c r="M380" s="11"/>
      <c r="N380" s="11"/>
      <c r="O380" s="11"/>
      <c r="P380" s="11"/>
      <c r="Q380" s="11"/>
      <c r="R380" s="11"/>
      <c r="S380" s="11"/>
    </row>
    <row r="381" spans="2:19" ht="1" customHeight="1">
      <c r="B381" s="1">
        <f t="shared" si="90"/>
        <v>164</v>
      </c>
      <c r="C381" s="4">
        <f t="shared" si="92"/>
        <v>160.87664861532542</v>
      </c>
      <c r="D381" s="4">
        <f t="shared" si="93"/>
        <v>115.93379296444895</v>
      </c>
      <c r="E381" s="4">
        <f t="shared" si="94"/>
        <v>83.336597311971218</v>
      </c>
      <c r="F381" s="4">
        <f t="shared" si="95"/>
        <v>82.093458390923132</v>
      </c>
      <c r="G381" s="4">
        <f t="shared" si="96"/>
        <v>69.333171420043499</v>
      </c>
      <c r="H381" s="4">
        <f t="shared" si="88"/>
        <v>511.57366870271221</v>
      </c>
      <c r="I381" s="4">
        <f t="shared" si="97"/>
        <v>0</v>
      </c>
      <c r="J381" s="4">
        <f t="shared" si="97"/>
        <v>0</v>
      </c>
      <c r="K381" s="4">
        <f t="shared" si="97"/>
        <v>0</v>
      </c>
      <c r="L381" s="11">
        <f t="shared" si="98"/>
        <v>0</v>
      </c>
      <c r="M381" s="11"/>
      <c r="N381" s="11"/>
      <c r="O381" s="11"/>
      <c r="P381" s="11"/>
      <c r="Q381" s="11"/>
      <c r="R381" s="11"/>
      <c r="S381" s="11"/>
    </row>
    <row r="382" spans="2:19" ht="1" customHeight="1">
      <c r="B382" s="1">
        <f t="shared" si="90"/>
        <v>165</v>
      </c>
      <c r="C382" s="4">
        <f t="shared" si="92"/>
        <v>160.87664861532542</v>
      </c>
      <c r="D382" s="4">
        <f t="shared" si="93"/>
        <v>115.93379296444895</v>
      </c>
      <c r="E382" s="4">
        <f t="shared" si="94"/>
        <v>83.336597311971218</v>
      </c>
      <c r="F382" s="4">
        <f t="shared" si="95"/>
        <v>82.093458390923132</v>
      </c>
      <c r="G382" s="4">
        <f t="shared" si="96"/>
        <v>69.333171420043499</v>
      </c>
      <c r="H382" s="4">
        <f t="shared" si="88"/>
        <v>511.57366870271221</v>
      </c>
      <c r="I382" s="4">
        <f t="shared" si="97"/>
        <v>0</v>
      </c>
      <c r="J382" s="4">
        <f t="shared" si="97"/>
        <v>0</v>
      </c>
      <c r="K382" s="4">
        <f t="shared" si="97"/>
        <v>0</v>
      </c>
      <c r="L382" s="11">
        <f t="shared" si="98"/>
        <v>0</v>
      </c>
      <c r="M382" s="11"/>
      <c r="N382" s="11"/>
      <c r="O382" s="11"/>
      <c r="P382" s="11"/>
      <c r="Q382" s="11"/>
      <c r="R382" s="11"/>
      <c r="S382" s="11"/>
    </row>
    <row r="383" spans="2:19" ht="1" customHeight="1">
      <c r="B383" s="1">
        <f t="shared" si="90"/>
        <v>166</v>
      </c>
      <c r="C383" s="4">
        <f t="shared" si="92"/>
        <v>160.87664861532542</v>
      </c>
      <c r="D383" s="4">
        <f t="shared" si="93"/>
        <v>115.93379296444895</v>
      </c>
      <c r="E383" s="4">
        <f t="shared" si="94"/>
        <v>83.336597311971218</v>
      </c>
      <c r="F383" s="4">
        <f t="shared" si="95"/>
        <v>82.093458390923132</v>
      </c>
      <c r="G383" s="4">
        <f t="shared" si="96"/>
        <v>69.333171420043499</v>
      </c>
      <c r="H383" s="4">
        <f t="shared" si="88"/>
        <v>511.57366870271221</v>
      </c>
      <c r="I383" s="4">
        <f t="shared" si="97"/>
        <v>0</v>
      </c>
      <c r="J383" s="4">
        <f t="shared" si="97"/>
        <v>0</v>
      </c>
      <c r="K383" s="4">
        <f t="shared" si="97"/>
        <v>0</v>
      </c>
      <c r="L383" s="11">
        <f t="shared" si="98"/>
        <v>0</v>
      </c>
      <c r="M383" s="11"/>
      <c r="N383" s="11"/>
      <c r="O383" s="11"/>
      <c r="P383" s="11"/>
      <c r="Q383" s="11"/>
      <c r="R383" s="11"/>
      <c r="S383" s="11"/>
    </row>
    <row r="384" spans="2:19" ht="1" customHeight="1">
      <c r="B384" s="1">
        <f t="shared" si="90"/>
        <v>167</v>
      </c>
      <c r="C384" s="4">
        <f t="shared" si="92"/>
        <v>160.87664861532542</v>
      </c>
      <c r="D384" s="4">
        <f t="shared" si="93"/>
        <v>115.93379296444895</v>
      </c>
      <c r="E384" s="4">
        <f t="shared" si="94"/>
        <v>83.336597311971218</v>
      </c>
      <c r="F384" s="4">
        <f t="shared" si="95"/>
        <v>82.093458390923132</v>
      </c>
      <c r="G384" s="4">
        <f t="shared" si="96"/>
        <v>69.333171420043499</v>
      </c>
      <c r="H384" s="4">
        <f t="shared" si="88"/>
        <v>511.57366870271221</v>
      </c>
      <c r="I384" s="4">
        <f t="shared" si="97"/>
        <v>0</v>
      </c>
      <c r="J384" s="4">
        <f t="shared" si="97"/>
        <v>0</v>
      </c>
      <c r="K384" s="4">
        <f t="shared" si="97"/>
        <v>0</v>
      </c>
      <c r="L384" s="11">
        <f t="shared" si="98"/>
        <v>0</v>
      </c>
      <c r="M384" s="11"/>
      <c r="N384" s="11"/>
      <c r="O384" s="11"/>
      <c r="P384" s="11"/>
      <c r="Q384" s="11"/>
      <c r="R384" s="11"/>
      <c r="S384" s="11"/>
    </row>
    <row r="385" spans="2:19" ht="1" customHeight="1">
      <c r="B385" s="1">
        <f t="shared" si="90"/>
        <v>168</v>
      </c>
      <c r="C385" s="4">
        <f t="shared" si="92"/>
        <v>160.87664861532542</v>
      </c>
      <c r="D385" s="4">
        <f t="shared" si="93"/>
        <v>115.93379296444895</v>
      </c>
      <c r="E385" s="4">
        <f t="shared" si="94"/>
        <v>83.336597311971218</v>
      </c>
      <c r="F385" s="4">
        <f t="shared" si="95"/>
        <v>82.093458390923132</v>
      </c>
      <c r="G385" s="4">
        <f t="shared" si="96"/>
        <v>69.333171420043499</v>
      </c>
      <c r="H385" s="4">
        <f t="shared" si="88"/>
        <v>511.57366870271221</v>
      </c>
      <c r="I385" s="4">
        <f t="shared" si="97"/>
        <v>0</v>
      </c>
      <c r="J385" s="4">
        <f t="shared" si="97"/>
        <v>0</v>
      </c>
      <c r="K385" s="4">
        <f t="shared" si="97"/>
        <v>0</v>
      </c>
      <c r="L385" s="11">
        <f t="shared" si="98"/>
        <v>0</v>
      </c>
      <c r="M385" s="11"/>
      <c r="N385" s="11"/>
      <c r="O385" s="11"/>
      <c r="P385" s="11"/>
      <c r="Q385" s="11"/>
      <c r="R385" s="11"/>
      <c r="S385" s="11"/>
    </row>
    <row r="386" spans="2:19" ht="1" customHeight="1">
      <c r="B386" s="1">
        <f t="shared" si="90"/>
        <v>169</v>
      </c>
      <c r="C386" s="4">
        <f t="shared" ref="C386:C417" si="99">IF($B386&lt;C$12,C151,$C$14)</f>
        <v>160.87664861532542</v>
      </c>
      <c r="D386" s="4">
        <f t="shared" ref="D386:D417" si="100">IF(B386&lt;$D$12,D151,$D$14)</f>
        <v>115.93379296444895</v>
      </c>
      <c r="E386" s="4">
        <f t="shared" ref="E386:E417" si="101">IF(B386&lt;$E$12,E151,$E$14)</f>
        <v>83.336597311971218</v>
      </c>
      <c r="F386" s="4">
        <f t="shared" ref="F386:F417" si="102">IF(B386&lt;$F$12,F151,$F$14)</f>
        <v>82.093458390923132</v>
      </c>
      <c r="G386" s="4">
        <f t="shared" ref="G386:G417" si="103">IF(B386&lt;$G$12,G151,$G$14)</f>
        <v>69.333171420043499</v>
      </c>
      <c r="H386" s="4">
        <f t="shared" si="88"/>
        <v>511.57366870271221</v>
      </c>
      <c r="I386" s="4">
        <f t="shared" si="97"/>
        <v>0</v>
      </c>
      <c r="J386" s="4">
        <f t="shared" si="97"/>
        <v>0</v>
      </c>
      <c r="K386" s="4">
        <f t="shared" si="97"/>
        <v>0</v>
      </c>
      <c r="L386" s="11">
        <f t="shared" si="98"/>
        <v>0</v>
      </c>
      <c r="M386" s="11"/>
      <c r="N386" s="11"/>
      <c r="O386" s="11"/>
      <c r="P386" s="11"/>
      <c r="Q386" s="11"/>
      <c r="R386" s="11"/>
      <c r="S386" s="11"/>
    </row>
    <row r="387" spans="2:19" ht="1" customHeight="1">
      <c r="B387" s="1">
        <f t="shared" si="90"/>
        <v>170</v>
      </c>
      <c r="C387" s="4">
        <f t="shared" si="99"/>
        <v>160.87664861532542</v>
      </c>
      <c r="D387" s="4">
        <f t="shared" si="100"/>
        <v>115.93379296444895</v>
      </c>
      <c r="E387" s="4">
        <f t="shared" si="101"/>
        <v>83.336597311971218</v>
      </c>
      <c r="F387" s="4">
        <f t="shared" si="102"/>
        <v>82.093458390923132</v>
      </c>
      <c r="G387" s="4">
        <f t="shared" si="103"/>
        <v>69.333171420043499</v>
      </c>
      <c r="H387" s="4">
        <f t="shared" si="88"/>
        <v>511.57366870271221</v>
      </c>
      <c r="I387" s="4">
        <f t="shared" si="97"/>
        <v>0</v>
      </c>
      <c r="J387" s="4">
        <f t="shared" si="97"/>
        <v>0</v>
      </c>
      <c r="K387" s="4">
        <f t="shared" si="97"/>
        <v>0</v>
      </c>
      <c r="L387" s="11">
        <f t="shared" si="98"/>
        <v>0</v>
      </c>
      <c r="M387" s="11"/>
      <c r="N387" s="11"/>
      <c r="O387" s="11"/>
      <c r="P387" s="11"/>
      <c r="Q387" s="11"/>
      <c r="R387" s="11"/>
      <c r="S387" s="11"/>
    </row>
    <row r="388" spans="2:19" ht="1" customHeight="1">
      <c r="B388" s="1">
        <f t="shared" si="90"/>
        <v>171</v>
      </c>
      <c r="C388" s="4">
        <f t="shared" si="99"/>
        <v>160.87664861532542</v>
      </c>
      <c r="D388" s="4">
        <f t="shared" si="100"/>
        <v>115.93379296444895</v>
      </c>
      <c r="E388" s="4">
        <f t="shared" si="101"/>
        <v>83.336597311971218</v>
      </c>
      <c r="F388" s="4">
        <f t="shared" si="102"/>
        <v>82.093458390923132</v>
      </c>
      <c r="G388" s="4">
        <f t="shared" si="103"/>
        <v>69.333171420043499</v>
      </c>
      <c r="H388" s="4">
        <f t="shared" si="88"/>
        <v>511.57366870271221</v>
      </c>
      <c r="I388" s="4">
        <f t="shared" ref="I388:K407" si="104">I192</f>
        <v>0</v>
      </c>
      <c r="J388" s="4">
        <f t="shared" si="104"/>
        <v>0</v>
      </c>
      <c r="K388" s="4">
        <f t="shared" si="104"/>
        <v>0</v>
      </c>
      <c r="L388" s="11">
        <f t="shared" si="98"/>
        <v>0</v>
      </c>
      <c r="M388" s="11"/>
      <c r="N388" s="11"/>
      <c r="O388" s="11"/>
      <c r="P388" s="11"/>
      <c r="Q388" s="11"/>
      <c r="R388" s="11"/>
      <c r="S388" s="11"/>
    </row>
    <row r="389" spans="2:19" ht="1" customHeight="1">
      <c r="B389" s="1">
        <f t="shared" si="90"/>
        <v>172</v>
      </c>
      <c r="C389" s="4">
        <f t="shared" si="99"/>
        <v>160.87664861532542</v>
      </c>
      <c r="D389" s="4">
        <f t="shared" si="100"/>
        <v>115.93379296444895</v>
      </c>
      <c r="E389" s="4">
        <f t="shared" si="101"/>
        <v>83.336597311971218</v>
      </c>
      <c r="F389" s="4">
        <f t="shared" si="102"/>
        <v>82.093458390923132</v>
      </c>
      <c r="G389" s="4">
        <f t="shared" si="103"/>
        <v>69.333171420043499</v>
      </c>
      <c r="H389" s="4">
        <f t="shared" si="88"/>
        <v>511.57366870271221</v>
      </c>
      <c r="I389" s="4">
        <f t="shared" si="104"/>
        <v>0</v>
      </c>
      <c r="J389" s="4">
        <f t="shared" si="104"/>
        <v>0</v>
      </c>
      <c r="K389" s="4">
        <f t="shared" si="104"/>
        <v>0</v>
      </c>
      <c r="L389" s="11">
        <f t="shared" si="98"/>
        <v>0</v>
      </c>
      <c r="M389" s="11"/>
      <c r="N389" s="11"/>
      <c r="O389" s="11"/>
      <c r="P389" s="11"/>
      <c r="Q389" s="11"/>
      <c r="R389" s="11"/>
      <c r="S389" s="11"/>
    </row>
    <row r="390" spans="2:19" ht="1" customHeight="1">
      <c r="B390" s="1">
        <f t="shared" si="90"/>
        <v>173</v>
      </c>
      <c r="C390" s="4">
        <f t="shared" si="99"/>
        <v>160.87664861532542</v>
      </c>
      <c r="D390" s="4">
        <f t="shared" si="100"/>
        <v>115.93379296444895</v>
      </c>
      <c r="E390" s="4">
        <f t="shared" si="101"/>
        <v>83.336597311971218</v>
      </c>
      <c r="F390" s="4">
        <f t="shared" si="102"/>
        <v>82.093458390923132</v>
      </c>
      <c r="G390" s="4">
        <f t="shared" si="103"/>
        <v>69.333171420043499</v>
      </c>
      <c r="H390" s="4">
        <f t="shared" si="88"/>
        <v>511.57366870271221</v>
      </c>
      <c r="I390" s="4">
        <f t="shared" si="104"/>
        <v>0</v>
      </c>
      <c r="J390" s="4">
        <f t="shared" si="104"/>
        <v>0</v>
      </c>
      <c r="K390" s="4">
        <f t="shared" si="104"/>
        <v>0</v>
      </c>
      <c r="L390" s="11">
        <f t="shared" si="98"/>
        <v>0</v>
      </c>
      <c r="M390" s="11"/>
      <c r="N390" s="11"/>
      <c r="O390" s="11"/>
      <c r="P390" s="11"/>
      <c r="Q390" s="11"/>
      <c r="R390" s="11"/>
      <c r="S390" s="11"/>
    </row>
    <row r="391" spans="2:19" ht="1" customHeight="1">
      <c r="B391" s="1">
        <f t="shared" si="90"/>
        <v>174</v>
      </c>
      <c r="C391" s="4">
        <f t="shared" si="99"/>
        <v>160.87664861532542</v>
      </c>
      <c r="D391" s="4">
        <f t="shared" si="100"/>
        <v>115.93379296444895</v>
      </c>
      <c r="E391" s="4">
        <f t="shared" si="101"/>
        <v>83.336597311971218</v>
      </c>
      <c r="F391" s="4">
        <f t="shared" si="102"/>
        <v>82.093458390923132</v>
      </c>
      <c r="G391" s="4">
        <f t="shared" si="103"/>
        <v>69.333171420043499</v>
      </c>
      <c r="H391" s="4">
        <f t="shared" si="88"/>
        <v>511.57366870271221</v>
      </c>
      <c r="I391" s="4">
        <f t="shared" si="104"/>
        <v>0</v>
      </c>
      <c r="J391" s="4">
        <f t="shared" si="104"/>
        <v>0</v>
      </c>
      <c r="K391" s="4">
        <f t="shared" si="104"/>
        <v>0</v>
      </c>
      <c r="L391" s="11">
        <f t="shared" si="98"/>
        <v>0</v>
      </c>
      <c r="M391" s="11"/>
      <c r="N391" s="11"/>
      <c r="O391" s="11"/>
      <c r="P391" s="11"/>
      <c r="Q391" s="11"/>
      <c r="R391" s="11"/>
      <c r="S391" s="11"/>
    </row>
    <row r="392" spans="2:19" ht="1" customHeight="1">
      <c r="B392" s="1">
        <f t="shared" si="90"/>
        <v>175</v>
      </c>
      <c r="C392" s="4">
        <f t="shared" si="99"/>
        <v>160.87664861532542</v>
      </c>
      <c r="D392" s="4">
        <f t="shared" si="100"/>
        <v>115.93379296444895</v>
      </c>
      <c r="E392" s="4">
        <f t="shared" si="101"/>
        <v>83.336597311971218</v>
      </c>
      <c r="F392" s="4">
        <f t="shared" si="102"/>
        <v>82.093458390923132</v>
      </c>
      <c r="G392" s="4">
        <f t="shared" si="103"/>
        <v>69.333171420043499</v>
      </c>
      <c r="H392" s="4">
        <f t="shared" si="88"/>
        <v>511.57366870271221</v>
      </c>
      <c r="I392" s="4">
        <f t="shared" si="104"/>
        <v>0</v>
      </c>
      <c r="J392" s="4">
        <f t="shared" si="104"/>
        <v>0</v>
      </c>
      <c r="K392" s="4">
        <f t="shared" si="104"/>
        <v>0</v>
      </c>
      <c r="L392" s="11">
        <f t="shared" si="98"/>
        <v>0</v>
      </c>
      <c r="M392" s="11"/>
      <c r="N392" s="11"/>
      <c r="O392" s="11"/>
      <c r="P392" s="11"/>
      <c r="Q392" s="11"/>
      <c r="R392" s="11"/>
      <c r="S392" s="11"/>
    </row>
    <row r="393" spans="2:19" ht="1" customHeight="1">
      <c r="B393" s="1">
        <f t="shared" si="90"/>
        <v>176</v>
      </c>
      <c r="C393" s="4">
        <f t="shared" si="99"/>
        <v>160.87664861532542</v>
      </c>
      <c r="D393" s="4">
        <f t="shared" si="100"/>
        <v>115.93379296444895</v>
      </c>
      <c r="E393" s="4">
        <f t="shared" si="101"/>
        <v>83.336597311971218</v>
      </c>
      <c r="F393" s="4">
        <f t="shared" si="102"/>
        <v>82.093458390923132</v>
      </c>
      <c r="G393" s="4">
        <f t="shared" si="103"/>
        <v>69.333171420043499</v>
      </c>
      <c r="H393" s="4">
        <f t="shared" si="88"/>
        <v>511.57366870271221</v>
      </c>
      <c r="I393" s="4">
        <f t="shared" si="104"/>
        <v>0</v>
      </c>
      <c r="J393" s="4">
        <f t="shared" si="104"/>
        <v>0</v>
      </c>
      <c r="K393" s="4">
        <f t="shared" si="104"/>
        <v>0</v>
      </c>
      <c r="L393" s="11">
        <f t="shared" si="98"/>
        <v>0</v>
      </c>
      <c r="M393" s="11"/>
      <c r="N393" s="11"/>
      <c r="O393" s="11"/>
      <c r="P393" s="11"/>
      <c r="Q393" s="11"/>
      <c r="R393" s="11"/>
      <c r="S393" s="11"/>
    </row>
    <row r="394" spans="2:19" ht="1" customHeight="1">
      <c r="B394" s="1">
        <f t="shared" si="90"/>
        <v>177</v>
      </c>
      <c r="C394" s="4">
        <f t="shared" si="99"/>
        <v>160.87664861532542</v>
      </c>
      <c r="D394" s="4">
        <f t="shared" si="100"/>
        <v>115.93379296444895</v>
      </c>
      <c r="E394" s="4">
        <f t="shared" si="101"/>
        <v>83.336597311971218</v>
      </c>
      <c r="F394" s="4">
        <f t="shared" si="102"/>
        <v>82.093458390923132</v>
      </c>
      <c r="G394" s="4">
        <f t="shared" si="103"/>
        <v>69.333171420043499</v>
      </c>
      <c r="H394" s="4">
        <f t="shared" si="88"/>
        <v>511.57366870271221</v>
      </c>
      <c r="I394" s="4">
        <f t="shared" si="104"/>
        <v>0</v>
      </c>
      <c r="J394" s="4">
        <f t="shared" si="104"/>
        <v>0</v>
      </c>
      <c r="K394" s="4">
        <f t="shared" si="104"/>
        <v>0</v>
      </c>
      <c r="L394" s="11">
        <f t="shared" si="98"/>
        <v>0</v>
      </c>
      <c r="M394" s="11"/>
      <c r="N394" s="11"/>
      <c r="O394" s="11"/>
      <c r="P394" s="11"/>
      <c r="Q394" s="11"/>
      <c r="R394" s="11"/>
      <c r="S394" s="11"/>
    </row>
    <row r="395" spans="2:19" ht="1" customHeight="1">
      <c r="B395" s="1">
        <f t="shared" si="90"/>
        <v>178</v>
      </c>
      <c r="C395" s="4">
        <f t="shared" si="99"/>
        <v>160.87664861532542</v>
      </c>
      <c r="D395" s="4">
        <f t="shared" si="100"/>
        <v>115.93379296444895</v>
      </c>
      <c r="E395" s="4">
        <f t="shared" si="101"/>
        <v>83.336597311971218</v>
      </c>
      <c r="F395" s="4">
        <f t="shared" si="102"/>
        <v>82.093458390923132</v>
      </c>
      <c r="G395" s="4">
        <f t="shared" si="103"/>
        <v>69.333171420043499</v>
      </c>
      <c r="H395" s="4">
        <f t="shared" si="88"/>
        <v>511.57366870271221</v>
      </c>
      <c r="I395" s="4">
        <f t="shared" si="104"/>
        <v>0</v>
      </c>
      <c r="J395" s="4">
        <f t="shared" si="104"/>
        <v>0</v>
      </c>
      <c r="K395" s="4">
        <f t="shared" si="104"/>
        <v>0</v>
      </c>
      <c r="L395" s="11">
        <f t="shared" si="98"/>
        <v>0</v>
      </c>
      <c r="M395" s="11"/>
      <c r="N395" s="11"/>
      <c r="O395" s="11"/>
      <c r="P395" s="11"/>
      <c r="Q395" s="11"/>
      <c r="R395" s="11"/>
      <c r="S395" s="11"/>
    </row>
    <row r="396" spans="2:19" ht="1" customHeight="1">
      <c r="B396" s="1">
        <f t="shared" si="90"/>
        <v>179</v>
      </c>
      <c r="C396" s="4">
        <f t="shared" si="99"/>
        <v>160.87664861532542</v>
      </c>
      <c r="D396" s="4">
        <f t="shared" si="100"/>
        <v>115.93379296444895</v>
      </c>
      <c r="E396" s="4">
        <f t="shared" si="101"/>
        <v>83.336597311971218</v>
      </c>
      <c r="F396" s="4">
        <f t="shared" si="102"/>
        <v>82.093458390923132</v>
      </c>
      <c r="G396" s="4">
        <f t="shared" si="103"/>
        <v>69.333171420043499</v>
      </c>
      <c r="H396" s="4">
        <f t="shared" si="88"/>
        <v>511.57366870271221</v>
      </c>
      <c r="I396" s="4">
        <f t="shared" si="104"/>
        <v>0</v>
      </c>
      <c r="J396" s="4">
        <f t="shared" si="104"/>
        <v>0</v>
      </c>
      <c r="K396" s="4">
        <f t="shared" si="104"/>
        <v>0</v>
      </c>
      <c r="L396" s="11">
        <f t="shared" si="98"/>
        <v>0</v>
      </c>
      <c r="M396" s="11"/>
      <c r="N396" s="11"/>
      <c r="O396" s="11"/>
      <c r="P396" s="11"/>
      <c r="Q396" s="11"/>
      <c r="R396" s="11"/>
      <c r="S396" s="11"/>
    </row>
    <row r="397" spans="2:19" ht="1" customHeight="1">
      <c r="B397" s="1">
        <f t="shared" si="90"/>
        <v>180</v>
      </c>
      <c r="C397" s="4">
        <f t="shared" si="99"/>
        <v>160.87664861532542</v>
      </c>
      <c r="D397" s="4">
        <f t="shared" si="100"/>
        <v>115.93379296444895</v>
      </c>
      <c r="E397" s="4">
        <f t="shared" si="101"/>
        <v>83.336597311971218</v>
      </c>
      <c r="F397" s="4">
        <f t="shared" si="102"/>
        <v>82.093458390923132</v>
      </c>
      <c r="G397" s="4">
        <f t="shared" si="103"/>
        <v>69.333171420043499</v>
      </c>
      <c r="H397" s="4">
        <f t="shared" si="88"/>
        <v>511.57366870271221</v>
      </c>
      <c r="I397" s="4">
        <f t="shared" si="104"/>
        <v>0</v>
      </c>
      <c r="J397" s="4">
        <f t="shared" si="104"/>
        <v>0</v>
      </c>
      <c r="K397" s="4">
        <f t="shared" si="104"/>
        <v>0</v>
      </c>
      <c r="L397" s="11">
        <f t="shared" si="98"/>
        <v>0</v>
      </c>
      <c r="M397" s="11"/>
      <c r="N397" s="11"/>
      <c r="O397" s="11"/>
      <c r="P397" s="11"/>
      <c r="Q397" s="11"/>
      <c r="R397" s="11"/>
      <c r="S397" s="11"/>
    </row>
    <row r="398" spans="2:19" ht="1" customHeight="1">
      <c r="B398" s="1">
        <f t="shared" si="90"/>
        <v>181</v>
      </c>
      <c r="C398" s="4">
        <f t="shared" si="99"/>
        <v>160.87664861532542</v>
      </c>
      <c r="D398" s="4">
        <f t="shared" si="100"/>
        <v>115.93379296444895</v>
      </c>
      <c r="E398" s="4">
        <f t="shared" si="101"/>
        <v>83.336597311971218</v>
      </c>
      <c r="F398" s="4">
        <f t="shared" si="102"/>
        <v>82.093458390923132</v>
      </c>
      <c r="G398" s="4">
        <f t="shared" si="103"/>
        <v>69.333171420043499</v>
      </c>
      <c r="H398" s="4">
        <f t="shared" si="88"/>
        <v>511.57366870271221</v>
      </c>
      <c r="I398" s="4">
        <f t="shared" si="104"/>
        <v>0</v>
      </c>
      <c r="J398" s="4">
        <f t="shared" si="104"/>
        <v>0</v>
      </c>
      <c r="K398" s="4">
        <f t="shared" si="104"/>
        <v>0</v>
      </c>
      <c r="L398" s="11">
        <f t="shared" si="98"/>
        <v>0</v>
      </c>
      <c r="M398" s="11"/>
      <c r="N398" s="11"/>
      <c r="O398" s="11"/>
      <c r="P398" s="11"/>
      <c r="Q398" s="11"/>
      <c r="R398" s="11"/>
      <c r="S398" s="11"/>
    </row>
    <row r="399" spans="2:19" ht="1" customHeight="1">
      <c r="B399" s="1">
        <f t="shared" si="90"/>
        <v>182</v>
      </c>
      <c r="C399" s="4">
        <f t="shared" si="99"/>
        <v>160.87664861532542</v>
      </c>
      <c r="D399" s="4">
        <f t="shared" si="100"/>
        <v>115.93379296444895</v>
      </c>
      <c r="E399" s="4">
        <f t="shared" si="101"/>
        <v>83.336597311971218</v>
      </c>
      <c r="F399" s="4">
        <f t="shared" si="102"/>
        <v>82.093458390923132</v>
      </c>
      <c r="G399" s="4">
        <f t="shared" si="103"/>
        <v>69.333171420043499</v>
      </c>
      <c r="H399" s="4">
        <f t="shared" si="88"/>
        <v>511.57366870271221</v>
      </c>
      <c r="I399" s="4">
        <f t="shared" si="104"/>
        <v>0</v>
      </c>
      <c r="J399" s="4">
        <f t="shared" si="104"/>
        <v>0</v>
      </c>
      <c r="K399" s="4">
        <f t="shared" si="104"/>
        <v>0</v>
      </c>
      <c r="L399" s="11">
        <f t="shared" si="98"/>
        <v>0</v>
      </c>
      <c r="M399" s="11"/>
      <c r="N399" s="11"/>
      <c r="O399" s="11"/>
      <c r="P399" s="11"/>
      <c r="Q399" s="11"/>
      <c r="R399" s="11"/>
      <c r="S399" s="11"/>
    </row>
    <row r="400" spans="2:19" ht="1" customHeight="1">
      <c r="B400" s="1">
        <f t="shared" si="90"/>
        <v>183</v>
      </c>
      <c r="C400" s="4">
        <f t="shared" si="99"/>
        <v>160.87664861532542</v>
      </c>
      <c r="D400" s="4">
        <f t="shared" si="100"/>
        <v>115.93379296444895</v>
      </c>
      <c r="E400" s="4">
        <f t="shared" si="101"/>
        <v>83.336597311971218</v>
      </c>
      <c r="F400" s="4">
        <f t="shared" si="102"/>
        <v>82.093458390923132</v>
      </c>
      <c r="G400" s="4">
        <f t="shared" si="103"/>
        <v>69.333171420043499</v>
      </c>
      <c r="H400" s="4">
        <f t="shared" si="88"/>
        <v>511.57366870271221</v>
      </c>
      <c r="I400" s="4">
        <f t="shared" si="104"/>
        <v>0</v>
      </c>
      <c r="J400" s="4">
        <f t="shared" si="104"/>
        <v>0</v>
      </c>
      <c r="K400" s="4">
        <f t="shared" si="104"/>
        <v>0</v>
      </c>
      <c r="L400" s="11">
        <f t="shared" si="98"/>
        <v>0</v>
      </c>
      <c r="M400" s="11"/>
      <c r="N400" s="11"/>
      <c r="O400" s="11"/>
      <c r="P400" s="11"/>
      <c r="Q400" s="11"/>
      <c r="R400" s="11"/>
      <c r="S400" s="11"/>
    </row>
    <row r="401" spans="2:19" ht="1" customHeight="1">
      <c r="B401" s="1">
        <f t="shared" si="90"/>
        <v>184</v>
      </c>
      <c r="C401" s="4">
        <f t="shared" si="99"/>
        <v>160.87664861532542</v>
      </c>
      <c r="D401" s="4">
        <f t="shared" si="100"/>
        <v>115.93379296444895</v>
      </c>
      <c r="E401" s="4">
        <f t="shared" si="101"/>
        <v>83.336597311971218</v>
      </c>
      <c r="F401" s="4">
        <f t="shared" si="102"/>
        <v>82.093458390923132</v>
      </c>
      <c r="G401" s="4">
        <f t="shared" si="103"/>
        <v>69.333171420043499</v>
      </c>
      <c r="H401" s="4">
        <f t="shared" si="88"/>
        <v>511.57366870271221</v>
      </c>
      <c r="I401" s="4">
        <f t="shared" si="104"/>
        <v>0</v>
      </c>
      <c r="J401" s="4">
        <f t="shared" si="104"/>
        <v>0</v>
      </c>
      <c r="K401" s="4">
        <f t="shared" si="104"/>
        <v>0</v>
      </c>
      <c r="L401" s="11">
        <f t="shared" si="98"/>
        <v>0</v>
      </c>
      <c r="M401" s="11"/>
      <c r="N401" s="11"/>
      <c r="O401" s="11"/>
      <c r="P401" s="11"/>
      <c r="Q401" s="11"/>
      <c r="R401" s="11"/>
      <c r="S401" s="11"/>
    </row>
    <row r="402" spans="2:19" ht="1" customHeight="1">
      <c r="B402" s="1">
        <f t="shared" si="90"/>
        <v>185</v>
      </c>
      <c r="C402" s="4">
        <f t="shared" si="99"/>
        <v>160.87664861532542</v>
      </c>
      <c r="D402" s="4">
        <f t="shared" si="100"/>
        <v>115.93379296444895</v>
      </c>
      <c r="E402" s="4">
        <f t="shared" si="101"/>
        <v>83.336597311971218</v>
      </c>
      <c r="F402" s="4">
        <f t="shared" si="102"/>
        <v>82.093458390923132</v>
      </c>
      <c r="G402" s="4">
        <f t="shared" si="103"/>
        <v>69.333171420043499</v>
      </c>
      <c r="H402" s="4">
        <f t="shared" si="88"/>
        <v>511.57366870271221</v>
      </c>
      <c r="I402" s="4">
        <f t="shared" si="104"/>
        <v>0</v>
      </c>
      <c r="J402" s="4">
        <f t="shared" si="104"/>
        <v>0</v>
      </c>
      <c r="K402" s="4">
        <f t="shared" si="104"/>
        <v>0</v>
      </c>
      <c r="L402" s="11">
        <f t="shared" si="98"/>
        <v>0</v>
      </c>
      <c r="M402" s="11"/>
      <c r="N402" s="11"/>
      <c r="O402" s="11"/>
      <c r="P402" s="11"/>
      <c r="Q402" s="11"/>
      <c r="R402" s="11"/>
      <c r="S402" s="11"/>
    </row>
    <row r="403" spans="2:19" ht="1" customHeight="1">
      <c r="B403" s="1">
        <f t="shared" si="90"/>
        <v>186</v>
      </c>
      <c r="C403" s="4">
        <f t="shared" si="99"/>
        <v>160.87664861532542</v>
      </c>
      <c r="D403" s="4">
        <f t="shared" si="100"/>
        <v>115.93379296444895</v>
      </c>
      <c r="E403" s="4">
        <f t="shared" si="101"/>
        <v>83.336597311971218</v>
      </c>
      <c r="F403" s="4">
        <f t="shared" si="102"/>
        <v>82.093458390923132</v>
      </c>
      <c r="G403" s="4">
        <f t="shared" si="103"/>
        <v>69.333171420043499</v>
      </c>
      <c r="H403" s="4">
        <f t="shared" si="88"/>
        <v>511.57366870271221</v>
      </c>
      <c r="I403" s="4">
        <f t="shared" si="104"/>
        <v>0</v>
      </c>
      <c r="J403" s="4">
        <f t="shared" si="104"/>
        <v>0</v>
      </c>
      <c r="K403" s="4">
        <f t="shared" si="104"/>
        <v>0</v>
      </c>
      <c r="L403" s="11">
        <f t="shared" si="98"/>
        <v>0</v>
      </c>
      <c r="M403" s="11"/>
      <c r="N403" s="11"/>
      <c r="O403" s="11"/>
      <c r="P403" s="11"/>
      <c r="Q403" s="11"/>
      <c r="R403" s="11"/>
      <c r="S403" s="11"/>
    </row>
    <row r="404" spans="2:19" ht="1" customHeight="1">
      <c r="B404" s="1">
        <f t="shared" si="90"/>
        <v>187</v>
      </c>
      <c r="C404" s="4">
        <f t="shared" si="99"/>
        <v>160.87664861532542</v>
      </c>
      <c r="D404" s="4">
        <f t="shared" si="100"/>
        <v>115.93379296444895</v>
      </c>
      <c r="E404" s="4">
        <f t="shared" si="101"/>
        <v>83.336597311971218</v>
      </c>
      <c r="F404" s="4">
        <f t="shared" si="102"/>
        <v>82.093458390923132</v>
      </c>
      <c r="G404" s="4">
        <f t="shared" si="103"/>
        <v>69.333171420043499</v>
      </c>
      <c r="H404" s="4">
        <f t="shared" si="88"/>
        <v>511.57366870271221</v>
      </c>
      <c r="I404" s="4">
        <f t="shared" si="104"/>
        <v>0</v>
      </c>
      <c r="J404" s="4">
        <f t="shared" si="104"/>
        <v>0</v>
      </c>
      <c r="K404" s="4">
        <f t="shared" si="104"/>
        <v>0</v>
      </c>
      <c r="L404" s="11">
        <f t="shared" si="98"/>
        <v>0</v>
      </c>
      <c r="M404" s="11"/>
      <c r="N404" s="11"/>
      <c r="O404" s="11"/>
      <c r="P404" s="11"/>
      <c r="Q404" s="11"/>
      <c r="R404" s="11"/>
      <c r="S404" s="11"/>
    </row>
    <row r="405" spans="2:19" ht="1" customHeight="1">
      <c r="B405" s="1">
        <f t="shared" si="90"/>
        <v>188</v>
      </c>
      <c r="C405" s="4">
        <f t="shared" si="99"/>
        <v>160.87664861532542</v>
      </c>
      <c r="D405" s="4">
        <f t="shared" si="100"/>
        <v>115.93379296444895</v>
      </c>
      <c r="E405" s="4">
        <f t="shared" si="101"/>
        <v>83.336597311971218</v>
      </c>
      <c r="F405" s="4">
        <f t="shared" si="102"/>
        <v>82.093458390923132</v>
      </c>
      <c r="G405" s="4">
        <f t="shared" si="103"/>
        <v>69.333171420043499</v>
      </c>
      <c r="H405" s="4">
        <f t="shared" si="88"/>
        <v>511.57366870271221</v>
      </c>
      <c r="I405" s="4">
        <f t="shared" si="104"/>
        <v>0</v>
      </c>
      <c r="J405" s="4">
        <f t="shared" si="104"/>
        <v>0</v>
      </c>
      <c r="K405" s="4">
        <f t="shared" si="104"/>
        <v>0</v>
      </c>
      <c r="L405" s="11">
        <f t="shared" si="98"/>
        <v>0</v>
      </c>
      <c r="M405" s="11"/>
      <c r="N405" s="11"/>
      <c r="O405" s="11"/>
      <c r="P405" s="11"/>
      <c r="Q405" s="11"/>
      <c r="R405" s="11"/>
      <c r="S405" s="11"/>
    </row>
    <row r="406" spans="2:19" ht="1" customHeight="1">
      <c r="B406" s="1">
        <f t="shared" si="90"/>
        <v>189</v>
      </c>
      <c r="C406" s="4">
        <f t="shared" si="99"/>
        <v>160.87664861532542</v>
      </c>
      <c r="D406" s="4">
        <f t="shared" si="100"/>
        <v>115.93379296444895</v>
      </c>
      <c r="E406" s="4">
        <f t="shared" si="101"/>
        <v>83.336597311971218</v>
      </c>
      <c r="F406" s="4">
        <f t="shared" si="102"/>
        <v>82.093458390923132</v>
      </c>
      <c r="G406" s="4">
        <f t="shared" si="103"/>
        <v>69.333171420043499</v>
      </c>
      <c r="H406" s="4">
        <f t="shared" si="88"/>
        <v>511.57366870271221</v>
      </c>
      <c r="I406" s="4">
        <f t="shared" si="104"/>
        <v>0</v>
      </c>
      <c r="J406" s="4">
        <f t="shared" si="104"/>
        <v>0</v>
      </c>
      <c r="K406" s="4">
        <f t="shared" si="104"/>
        <v>0</v>
      </c>
      <c r="L406" s="11">
        <f t="shared" si="98"/>
        <v>0</v>
      </c>
      <c r="M406" s="11"/>
      <c r="N406" s="11"/>
      <c r="O406" s="11"/>
      <c r="P406" s="11"/>
      <c r="Q406" s="11"/>
      <c r="R406" s="11"/>
      <c r="S406" s="11"/>
    </row>
    <row r="407" spans="2:19" ht="1" customHeight="1">
      <c r="B407" s="1">
        <f t="shared" si="90"/>
        <v>190</v>
      </c>
      <c r="C407" s="4">
        <f t="shared" si="99"/>
        <v>160.87664861532542</v>
      </c>
      <c r="D407" s="4">
        <f t="shared" si="100"/>
        <v>115.93379296444895</v>
      </c>
      <c r="E407" s="4">
        <f t="shared" si="101"/>
        <v>83.336597311971218</v>
      </c>
      <c r="F407" s="4">
        <f t="shared" si="102"/>
        <v>82.093458390923132</v>
      </c>
      <c r="G407" s="4">
        <f t="shared" si="103"/>
        <v>69.333171420043499</v>
      </c>
      <c r="H407" s="4">
        <f t="shared" si="88"/>
        <v>511.57366870271221</v>
      </c>
      <c r="I407" s="4">
        <f t="shared" si="104"/>
        <v>0</v>
      </c>
      <c r="J407" s="4">
        <f t="shared" si="104"/>
        <v>0</v>
      </c>
      <c r="K407" s="4">
        <f t="shared" si="104"/>
        <v>0</v>
      </c>
      <c r="L407" s="11">
        <f t="shared" si="98"/>
        <v>0</v>
      </c>
      <c r="M407" s="11"/>
      <c r="N407" s="11"/>
      <c r="O407" s="11"/>
      <c r="P407" s="11"/>
      <c r="Q407" s="11"/>
      <c r="R407" s="11"/>
      <c r="S407" s="11"/>
    </row>
    <row r="408" spans="2:19" ht="1" customHeight="1">
      <c r="B408" s="1">
        <f t="shared" si="90"/>
        <v>191</v>
      </c>
      <c r="C408" s="4">
        <f t="shared" si="99"/>
        <v>160.87664861532542</v>
      </c>
      <c r="D408" s="4">
        <f t="shared" si="100"/>
        <v>115.93379296444895</v>
      </c>
      <c r="E408" s="4">
        <f t="shared" si="101"/>
        <v>83.336597311971218</v>
      </c>
      <c r="F408" s="4">
        <f t="shared" si="102"/>
        <v>82.093458390923132</v>
      </c>
      <c r="G408" s="4">
        <f t="shared" si="103"/>
        <v>69.333171420043499</v>
      </c>
      <c r="H408" s="4">
        <f t="shared" si="88"/>
        <v>511.57366870271221</v>
      </c>
      <c r="I408" s="4">
        <f>I212</f>
        <v>0</v>
      </c>
      <c r="J408" s="4">
        <f>J212</f>
        <v>0</v>
      </c>
      <c r="K408" s="4">
        <f>K212</f>
        <v>0</v>
      </c>
      <c r="L408" s="11">
        <f t="shared" si="98"/>
        <v>0</v>
      </c>
      <c r="M408" s="11"/>
      <c r="N408" s="11"/>
      <c r="O408" s="11"/>
      <c r="P408" s="11"/>
      <c r="Q408" s="11"/>
      <c r="R408" s="11"/>
      <c r="S408" s="11"/>
    </row>
    <row r="409" spans="2:19" ht="1" customHeight="1">
      <c r="B409" s="1">
        <f t="shared" si="90"/>
        <v>192</v>
      </c>
      <c r="C409" s="4">
        <f t="shared" si="99"/>
        <v>160.87664861532542</v>
      </c>
      <c r="D409" s="4">
        <f t="shared" si="100"/>
        <v>115.93379296444895</v>
      </c>
      <c r="E409" s="4">
        <f t="shared" si="101"/>
        <v>83.336597311971218</v>
      </c>
      <c r="F409" s="4">
        <f t="shared" si="102"/>
        <v>82.093458390923132</v>
      </c>
      <c r="G409" s="4">
        <f t="shared" si="103"/>
        <v>69.333171420043499</v>
      </c>
      <c r="H409" s="4">
        <f t="shared" ref="H409:H417" si="105">SUM(C409:G409)</f>
        <v>511.57366870271221</v>
      </c>
      <c r="I409" s="4" t="e">
        <f>#REF!</f>
        <v>#REF!</v>
      </c>
      <c r="J409" s="4" t="e">
        <f>#REF!</f>
        <v>#REF!</v>
      </c>
      <c r="K409" s="4" t="e">
        <f>#REF!</f>
        <v>#REF!</v>
      </c>
      <c r="L409" s="11" t="e">
        <f>#REF!</f>
        <v>#REF!</v>
      </c>
      <c r="M409" s="11"/>
      <c r="N409" s="11"/>
      <c r="O409" s="11"/>
      <c r="P409" s="11"/>
      <c r="Q409" s="11"/>
      <c r="R409" s="11"/>
      <c r="S409" s="11"/>
    </row>
    <row r="410" spans="2:19" ht="1" customHeight="1">
      <c r="B410" s="1">
        <f t="shared" si="90"/>
        <v>193</v>
      </c>
      <c r="C410" s="4">
        <f t="shared" si="99"/>
        <v>160.87664861532542</v>
      </c>
      <c r="D410" s="4">
        <f t="shared" si="100"/>
        <v>115.93379296444895</v>
      </c>
      <c r="E410" s="4">
        <f t="shared" si="101"/>
        <v>83.336597311971218</v>
      </c>
      <c r="F410" s="4">
        <f t="shared" si="102"/>
        <v>82.093458390923132</v>
      </c>
      <c r="G410" s="4">
        <f t="shared" si="103"/>
        <v>69.333171420043499</v>
      </c>
      <c r="H410" s="4">
        <f t="shared" si="105"/>
        <v>511.57366870271221</v>
      </c>
      <c r="I410" s="4">
        <f t="shared" ref="I410:L411" si="106">I214</f>
        <v>0</v>
      </c>
      <c r="J410" s="4">
        <f t="shared" si="106"/>
        <v>0</v>
      </c>
      <c r="K410" s="4">
        <f t="shared" si="106"/>
        <v>0</v>
      </c>
      <c r="L410" s="11">
        <f t="shared" si="106"/>
        <v>0</v>
      </c>
      <c r="M410" s="11"/>
      <c r="N410" s="11"/>
      <c r="O410" s="11"/>
      <c r="P410" s="11"/>
      <c r="Q410" s="11"/>
      <c r="R410" s="11"/>
      <c r="S410" s="11"/>
    </row>
    <row r="411" spans="2:19" ht="1" customHeight="1">
      <c r="B411" s="1">
        <f t="shared" si="90"/>
        <v>194</v>
      </c>
      <c r="C411" s="4">
        <f t="shared" si="99"/>
        <v>160.87664861532542</v>
      </c>
      <c r="D411" s="4">
        <f t="shared" si="100"/>
        <v>115.93379296444895</v>
      </c>
      <c r="E411" s="4">
        <f t="shared" si="101"/>
        <v>83.336597311971218</v>
      </c>
      <c r="F411" s="4">
        <f t="shared" si="102"/>
        <v>82.093458390923132</v>
      </c>
      <c r="G411" s="4">
        <f t="shared" si="103"/>
        <v>69.333171420043499</v>
      </c>
      <c r="H411" s="4">
        <f t="shared" si="105"/>
        <v>511.57366870271221</v>
      </c>
      <c r="I411" s="4" t="str">
        <f t="shared" si="106"/>
        <v>Density</v>
      </c>
      <c r="J411" s="4">
        <f t="shared" si="106"/>
        <v>0</v>
      </c>
      <c r="K411" s="4">
        <f t="shared" si="106"/>
        <v>0</v>
      </c>
      <c r="L411" s="11" t="str">
        <f>L215</f>
        <v>Basic</v>
      </c>
      <c r="M411" s="11"/>
      <c r="N411" s="11"/>
      <c r="O411" s="11"/>
      <c r="P411" s="11"/>
      <c r="Q411" s="11"/>
      <c r="R411" s="11"/>
      <c r="S411" s="11"/>
    </row>
    <row r="412" spans="2:19" ht="1" customHeight="1">
      <c r="B412" s="1">
        <f>B411+1</f>
        <v>195</v>
      </c>
      <c r="C412" s="4">
        <f t="shared" si="99"/>
        <v>160.87664861532542</v>
      </c>
      <c r="D412" s="4">
        <f t="shared" si="100"/>
        <v>115.93379296444895</v>
      </c>
      <c r="E412" s="4">
        <f t="shared" si="101"/>
        <v>83.336597311971218</v>
      </c>
      <c r="F412" s="4">
        <f t="shared" si="102"/>
        <v>82.093458390923132</v>
      </c>
      <c r="G412" s="4">
        <f t="shared" si="103"/>
        <v>69.333171420043499</v>
      </c>
      <c r="H412" s="4">
        <f t="shared" si="105"/>
        <v>511.57366870271221</v>
      </c>
      <c r="I412" s="4" t="str">
        <f t="shared" ref="I412:L417" si="107">I216</f>
        <v>m^3/ha</v>
      </c>
      <c r="J412" s="4" t="str">
        <f t="shared" si="107"/>
        <v>Pry(t)</v>
      </c>
      <c r="K412" s="4" t="str">
        <f t="shared" si="107"/>
        <v>Prdt(t)</v>
      </c>
      <c r="L412" s="11" t="str">
        <f t="shared" si="107"/>
        <v>Diversity</v>
      </c>
      <c r="M412" s="11"/>
      <c r="N412" s="11"/>
      <c r="O412" s="11"/>
      <c r="P412" s="11"/>
      <c r="Q412" s="11"/>
      <c r="R412" s="11"/>
      <c r="S412" s="11"/>
    </row>
    <row r="413" spans="2:19" ht="1" customHeight="1">
      <c r="B413" s="1">
        <f>B412+1</f>
        <v>196</v>
      </c>
      <c r="C413" s="4">
        <f t="shared" si="99"/>
        <v>160.87664861532542</v>
      </c>
      <c r="D413" s="4">
        <f t="shared" si="100"/>
        <v>115.93379296444895</v>
      </c>
      <c r="E413" s="4">
        <f t="shared" si="101"/>
        <v>83.336597311971218</v>
      </c>
      <c r="F413" s="4">
        <f t="shared" si="102"/>
        <v>82.093458390923132</v>
      </c>
      <c r="G413" s="4">
        <f t="shared" si="103"/>
        <v>69.333171420043499</v>
      </c>
      <c r="H413" s="4">
        <f t="shared" si="105"/>
        <v>511.57366870271221</v>
      </c>
      <c r="I413" s="4">
        <f t="shared" si="107"/>
        <v>1.2500000000000001E-2</v>
      </c>
      <c r="J413" s="4">
        <f t="shared" si="107"/>
        <v>50</v>
      </c>
      <c r="K413" s="4">
        <f t="shared" si="107"/>
        <v>2.5</v>
      </c>
      <c r="L413" s="11">
        <f t="shared" si="107"/>
        <v>0</v>
      </c>
      <c r="M413" s="11"/>
      <c r="N413" s="11"/>
      <c r="O413" s="11"/>
      <c r="P413" s="11"/>
      <c r="Q413" s="11"/>
      <c r="R413" s="11"/>
      <c r="S413" s="11"/>
    </row>
    <row r="414" spans="2:19" ht="1" customHeight="1">
      <c r="B414" s="1">
        <f>B413+1</f>
        <v>197</v>
      </c>
      <c r="C414" s="4">
        <f t="shared" si="99"/>
        <v>160.87664861532542</v>
      </c>
      <c r="D414" s="4">
        <f t="shared" si="100"/>
        <v>115.93379296444895</v>
      </c>
      <c r="E414" s="4">
        <f t="shared" si="101"/>
        <v>83.336597311971218</v>
      </c>
      <c r="F414" s="4">
        <f t="shared" si="102"/>
        <v>82.093458390923132</v>
      </c>
      <c r="G414" s="4">
        <f t="shared" si="103"/>
        <v>69.333171420043499</v>
      </c>
      <c r="H414" s="4">
        <f t="shared" si="105"/>
        <v>511.57366870271221</v>
      </c>
      <c r="I414" s="4">
        <f t="shared" si="107"/>
        <v>1.3360027427253274E-2</v>
      </c>
      <c r="J414" s="4">
        <f t="shared" si="107"/>
        <v>53.431246947052053</v>
      </c>
      <c r="K414" s="4">
        <f t="shared" si="107"/>
        <v>2.6711192827466808</v>
      </c>
      <c r="L414" s="11">
        <f t="shared" si="107"/>
        <v>1.6584475610736948E-4</v>
      </c>
      <c r="M414" s="11"/>
      <c r="N414" s="11"/>
      <c r="O414" s="11"/>
      <c r="P414" s="11"/>
      <c r="Q414" s="11"/>
      <c r="R414" s="11"/>
      <c r="S414" s="11"/>
    </row>
    <row r="415" spans="2:19" ht="1" customHeight="1">
      <c r="B415" s="1">
        <f>B414+1</f>
        <v>198</v>
      </c>
      <c r="C415" s="4">
        <f t="shared" si="99"/>
        <v>160.87664861532542</v>
      </c>
      <c r="D415" s="4">
        <f t="shared" si="100"/>
        <v>115.93379296444895</v>
      </c>
      <c r="E415" s="4">
        <f t="shared" si="101"/>
        <v>83.336597311971218</v>
      </c>
      <c r="F415" s="4">
        <f t="shared" si="102"/>
        <v>82.093458390923132</v>
      </c>
      <c r="G415" s="4">
        <f t="shared" si="103"/>
        <v>69.333171420043499</v>
      </c>
      <c r="H415" s="4">
        <f t="shared" si="105"/>
        <v>511.57366870271221</v>
      </c>
      <c r="I415" s="4">
        <f t="shared" si="107"/>
        <v>1.4283788990128984E-2</v>
      </c>
      <c r="J415" s="4">
        <f t="shared" si="107"/>
        <v>57.097056526812885</v>
      </c>
      <c r="K415" s="4">
        <f t="shared" si="107"/>
        <v>2.8529491249476826</v>
      </c>
      <c r="L415" s="11">
        <f t="shared" si="107"/>
        <v>6.6682995893774244E-4</v>
      </c>
      <c r="M415" s="11"/>
      <c r="N415" s="11"/>
      <c r="O415" s="11"/>
      <c r="P415" s="11"/>
      <c r="Q415" s="11"/>
      <c r="R415" s="11"/>
      <c r="S415" s="11"/>
    </row>
    <row r="416" spans="2:19" ht="11" customHeight="1">
      <c r="B416" s="1">
        <f>B415+1</f>
        <v>199</v>
      </c>
      <c r="C416" s="4">
        <f t="shared" si="99"/>
        <v>160.87664861532542</v>
      </c>
      <c r="D416" s="4">
        <f t="shared" si="100"/>
        <v>115.93379296444895</v>
      </c>
      <c r="E416" s="4">
        <f t="shared" si="101"/>
        <v>83.336597311971218</v>
      </c>
      <c r="F416" s="4">
        <f t="shared" si="102"/>
        <v>82.093458390923132</v>
      </c>
      <c r="G416" s="4">
        <f t="shared" si="103"/>
        <v>69.333171420043499</v>
      </c>
      <c r="H416" s="4">
        <f t="shared" si="105"/>
        <v>511.57366870271221</v>
      </c>
      <c r="I416" s="4">
        <f t="shared" si="107"/>
        <v>1.527636522951562E-2</v>
      </c>
      <c r="J416" s="4">
        <f t="shared" si="107"/>
        <v>61.013328088377051</v>
      </c>
      <c r="K416" s="4">
        <f t="shared" si="107"/>
        <v>3.0460667086790192</v>
      </c>
      <c r="L416" s="11">
        <f t="shared" si="107"/>
        <v>1.5077675268495572E-3</v>
      </c>
      <c r="M416" s="11"/>
      <c r="N416" s="11"/>
      <c r="O416" s="11"/>
      <c r="P416" s="11"/>
      <c r="Q416" s="11"/>
      <c r="R416" s="11"/>
      <c r="S416" s="11"/>
    </row>
    <row r="417" spans="2:19" ht="11" customHeight="1">
      <c r="B417" s="1">
        <f>B182</f>
        <v>161</v>
      </c>
      <c r="C417" s="4">
        <f t="shared" si="99"/>
        <v>160.87664861532542</v>
      </c>
      <c r="D417" s="4">
        <f t="shared" si="100"/>
        <v>115.93379296444895</v>
      </c>
      <c r="E417" s="4">
        <f t="shared" si="101"/>
        <v>83.336597311971218</v>
      </c>
      <c r="F417" s="4">
        <f t="shared" si="102"/>
        <v>82.093458390923132</v>
      </c>
      <c r="G417" s="4">
        <f t="shared" si="103"/>
        <v>69.333171420043499</v>
      </c>
      <c r="H417" s="4">
        <f t="shared" si="105"/>
        <v>511.57366870271221</v>
      </c>
      <c r="I417" s="4">
        <f>I221</f>
        <v>1.6343266098631015E-2</v>
      </c>
      <c r="J417" s="4">
        <f t="shared" si="107"/>
        <v>65.19701792896474</v>
      </c>
      <c r="K417" s="4">
        <f t="shared" si="107"/>
        <v>3.25107227739641</v>
      </c>
      <c r="L417" s="11">
        <f t="shared" si="107"/>
        <v>2.6929510982823812E-3</v>
      </c>
      <c r="M417" s="11"/>
      <c r="N417" s="11"/>
      <c r="O417" s="11"/>
      <c r="P417" s="11"/>
      <c r="Q417" s="11"/>
      <c r="R417" s="11"/>
      <c r="S417" s="11"/>
    </row>
    <row r="418" spans="2:19" ht="11" customHeight="1">
      <c r="I418" s="4"/>
      <c r="J418" s="4"/>
      <c r="K418" s="4"/>
      <c r="L418" s="11"/>
      <c r="M418" s="11"/>
      <c r="N418" s="11"/>
      <c r="O418" s="11"/>
      <c r="P418" s="11"/>
      <c r="Q418" s="11"/>
      <c r="R418" s="11"/>
      <c r="S418" s="11"/>
    </row>
    <row r="419" spans="2:19">
      <c r="I419" s="4"/>
      <c r="J419" s="4"/>
      <c r="K419" s="4"/>
      <c r="L419" s="11"/>
      <c r="M419" s="11"/>
      <c r="N419" s="11"/>
      <c r="O419" s="11"/>
      <c r="P419" s="11"/>
      <c r="Q419" s="11"/>
      <c r="R419" s="11"/>
      <c r="S419" s="11"/>
    </row>
    <row r="420" spans="2:19">
      <c r="I420" s="4"/>
      <c r="J420" s="4"/>
      <c r="K420" s="4"/>
      <c r="L420" s="11"/>
      <c r="M420" s="11"/>
      <c r="N420" s="11"/>
      <c r="O420" s="11"/>
      <c r="P420" s="11"/>
      <c r="Q420" s="11"/>
      <c r="R420" s="11"/>
      <c r="S420" s="11"/>
    </row>
    <row r="421" spans="2:19">
      <c r="I421" s="4"/>
      <c r="J421" s="4"/>
      <c r="K421" s="4"/>
      <c r="L421" s="11"/>
      <c r="M421" s="11"/>
      <c r="N421" s="11"/>
      <c r="O421" s="11"/>
      <c r="P421" s="11"/>
      <c r="Q421" s="11"/>
      <c r="R421" s="11"/>
      <c r="S421" s="11"/>
    </row>
    <row r="422" spans="2:19">
      <c r="I422" s="4"/>
      <c r="J422" s="4"/>
      <c r="K422" s="4"/>
      <c r="L422" s="11"/>
      <c r="M422" s="11"/>
      <c r="N422" s="11"/>
      <c r="O422" s="11"/>
      <c r="P422" s="11"/>
      <c r="Q422" s="11"/>
      <c r="R422" s="11"/>
      <c r="S422" s="11"/>
    </row>
    <row r="423" spans="2:19">
      <c r="I423" s="4"/>
      <c r="J423" s="4"/>
      <c r="K423" s="4"/>
      <c r="L423" s="11"/>
      <c r="M423" s="11"/>
      <c r="N423" s="11"/>
      <c r="O423" s="11"/>
      <c r="P423" s="11"/>
      <c r="Q423" s="11"/>
      <c r="R423" s="11"/>
      <c r="S423" s="11"/>
    </row>
    <row r="424" spans="2:19">
      <c r="I424" s="4"/>
      <c r="J424" s="4"/>
      <c r="K424" s="4"/>
      <c r="L424" s="11"/>
      <c r="M424" s="11"/>
      <c r="N424" s="11"/>
      <c r="O424" s="11"/>
      <c r="P424" s="11"/>
      <c r="Q424" s="11"/>
      <c r="R424" s="11"/>
      <c r="S424" s="11"/>
    </row>
    <row r="425" spans="2:19">
      <c r="I425" s="4"/>
      <c r="J425" s="4"/>
      <c r="K425" s="4"/>
      <c r="L425" s="11"/>
      <c r="M425" s="11"/>
      <c r="N425" s="11"/>
      <c r="O425" s="11"/>
      <c r="P425" s="11"/>
      <c r="Q425" s="11"/>
      <c r="R425" s="11"/>
      <c r="S425" s="11"/>
    </row>
    <row r="426" spans="2:19">
      <c r="I426" s="4"/>
      <c r="J426" s="4"/>
      <c r="K426" s="4"/>
      <c r="L426" s="11"/>
      <c r="M426" s="11"/>
      <c r="N426" s="11"/>
      <c r="O426" s="11"/>
      <c r="P426" s="11"/>
      <c r="Q426" s="11"/>
      <c r="R426" s="11"/>
      <c r="S426" s="11"/>
    </row>
    <row r="427" spans="2:19">
      <c r="I427" s="4"/>
      <c r="J427" s="4"/>
      <c r="K427" s="4"/>
      <c r="L427" s="11"/>
      <c r="M427" s="11"/>
      <c r="N427" s="11"/>
      <c r="O427" s="11"/>
      <c r="P427" s="11"/>
      <c r="Q427" s="11"/>
      <c r="R427" s="11"/>
      <c r="S427" s="11"/>
    </row>
    <row r="428" spans="2:19">
      <c r="I428" s="4"/>
      <c r="J428" s="4"/>
      <c r="K428" s="4"/>
      <c r="L428" s="11"/>
      <c r="M428" s="11"/>
      <c r="N428" s="11"/>
      <c r="O428" s="11"/>
      <c r="P428" s="11"/>
      <c r="Q428" s="11"/>
      <c r="R428" s="11"/>
      <c r="S428" s="11"/>
    </row>
    <row r="429" spans="2:19">
      <c r="I429" s="4"/>
      <c r="J429" s="4"/>
      <c r="K429" s="4"/>
      <c r="L429" s="11"/>
      <c r="M429" s="11"/>
      <c r="N429" s="11"/>
      <c r="O429" s="11"/>
      <c r="P429" s="11"/>
      <c r="Q429" s="11"/>
      <c r="R429" s="11"/>
      <c r="S429" s="11"/>
    </row>
    <row r="430" spans="2:19">
      <c r="I430" s="4"/>
      <c r="J430" s="4"/>
      <c r="K430" s="4"/>
      <c r="L430" s="11"/>
      <c r="M430" s="11"/>
      <c r="N430" s="11"/>
      <c r="O430" s="11"/>
      <c r="P430" s="11"/>
      <c r="Q430" s="11"/>
      <c r="R430" s="11"/>
      <c r="S430" s="11"/>
    </row>
    <row r="431" spans="2:19">
      <c r="I431" s="4"/>
      <c r="J431" s="4"/>
      <c r="K431" s="4"/>
      <c r="L431" s="11"/>
      <c r="M431" s="11"/>
      <c r="N431" s="11"/>
      <c r="O431" s="11"/>
      <c r="P431" s="11"/>
      <c r="Q431" s="11"/>
      <c r="R431" s="11"/>
      <c r="S431" s="11"/>
    </row>
    <row r="432" spans="2:19">
      <c r="I432" s="4"/>
      <c r="J432" s="4"/>
      <c r="K432" s="4"/>
      <c r="L432" s="11"/>
      <c r="M432" s="11"/>
      <c r="N432" s="11"/>
      <c r="O432" s="11"/>
      <c r="P432" s="11"/>
      <c r="Q432" s="11"/>
      <c r="R432" s="11"/>
      <c r="S432" s="11"/>
    </row>
    <row r="433" spans="2:19">
      <c r="I433" s="4"/>
      <c r="J433" s="4"/>
      <c r="K433" s="4"/>
      <c r="L433" s="11"/>
      <c r="M433" s="11"/>
      <c r="N433" s="11"/>
      <c r="O433" s="11"/>
      <c r="P433" s="11"/>
      <c r="Q433" s="11"/>
      <c r="R433" s="11"/>
      <c r="S433" s="11"/>
    </row>
    <row r="434" spans="2:19">
      <c r="I434" s="4"/>
      <c r="J434" s="4"/>
      <c r="K434" s="4"/>
      <c r="L434" s="11"/>
      <c r="M434" s="11"/>
      <c r="N434" s="11"/>
      <c r="O434" s="11"/>
      <c r="P434" s="11"/>
      <c r="Q434" s="11"/>
      <c r="R434" s="11"/>
      <c r="S434" s="11"/>
    </row>
    <row r="435" spans="2:19" ht="13" thickBot="1">
      <c r="I435" s="4"/>
      <c r="J435" s="4"/>
      <c r="K435" s="4"/>
      <c r="L435" s="11"/>
      <c r="M435" s="11"/>
      <c r="N435" s="11"/>
      <c r="O435" s="11"/>
      <c r="P435" s="11"/>
      <c r="Q435" s="11"/>
      <c r="R435" s="11"/>
      <c r="S435" s="11"/>
    </row>
    <row r="436" spans="2:19" ht="13" thickBot="1">
      <c r="C436" s="42"/>
      <c r="D436" s="44"/>
      <c r="E436" s="44"/>
      <c r="F436" s="44"/>
      <c r="G436" s="45" t="s">
        <v>40</v>
      </c>
      <c r="H436" s="44"/>
      <c r="I436" s="47"/>
      <c r="J436" s="47"/>
      <c r="K436" s="47"/>
      <c r="L436" s="48"/>
      <c r="M436" s="50"/>
      <c r="N436" s="50"/>
      <c r="O436" s="50"/>
      <c r="P436" s="50"/>
      <c r="Q436" s="50"/>
      <c r="R436" s="50"/>
      <c r="S436" s="50"/>
    </row>
    <row r="437" spans="2:19">
      <c r="C437" s="12" t="str">
        <f t="shared" ref="C437:L437" si="108">C20</f>
        <v>Palm</v>
      </c>
      <c r="D437" s="12" t="str">
        <f t="shared" si="108"/>
        <v>Bamboo</v>
      </c>
      <c r="E437" s="12" t="str">
        <f t="shared" si="108"/>
        <v>Rosewood</v>
      </c>
      <c r="F437" s="12" t="str">
        <f t="shared" si="108"/>
        <v>Teak</v>
      </c>
      <c r="G437" s="12" t="str">
        <f t="shared" si="108"/>
        <v>Ebony</v>
      </c>
      <c r="H437" s="12" t="str">
        <f t="shared" si="108"/>
        <v>Total(m^3)</v>
      </c>
      <c r="I437" s="12" t="str">
        <f t="shared" si="108"/>
        <v>m^3/ha</v>
      </c>
      <c r="J437" s="12" t="str">
        <f t="shared" si="108"/>
        <v>Pry(t)</v>
      </c>
      <c r="K437" s="12" t="str">
        <f t="shared" si="108"/>
        <v>Prdt(t)</v>
      </c>
      <c r="L437" s="19" t="str">
        <f t="shared" si="108"/>
        <v>Index</v>
      </c>
      <c r="M437" s="12"/>
      <c r="N437" s="12"/>
      <c r="O437" s="12"/>
      <c r="P437" s="12"/>
      <c r="Q437" s="12"/>
      <c r="R437" s="12"/>
      <c r="S437" s="12"/>
    </row>
    <row r="438" spans="2:19">
      <c r="B438" s="1">
        <f>B21</f>
        <v>0</v>
      </c>
      <c r="C438" s="31">
        <f>C21-C217</f>
        <v>500</v>
      </c>
      <c r="D438" s="31">
        <f>D21-D217</f>
        <v>500</v>
      </c>
      <c r="E438" s="31">
        <f>E21-E217</f>
        <v>500</v>
      </c>
      <c r="F438" s="31">
        <f>F21-F217</f>
        <v>500</v>
      </c>
      <c r="G438" s="31">
        <f>G21-G217</f>
        <v>500</v>
      </c>
      <c r="H438" s="31">
        <f t="shared" ref="H438:H501" si="109">SUM(C438:G438)</f>
        <v>2500</v>
      </c>
      <c r="I438" s="30">
        <f t="shared" ref="I438:I469" si="110">H438/$I$14</f>
        <v>1.2500000000000001E-2</v>
      </c>
      <c r="J438" s="5">
        <f t="shared" ref="J438:J501" si="111">$I$3*H438*(1-L438)</f>
        <v>50</v>
      </c>
      <c r="K438" s="5">
        <f t="shared" ref="K438:K501" si="112">$I$9*J438*(1-L438)</f>
        <v>2.5</v>
      </c>
      <c r="L438" s="11">
        <f t="shared" ref="L438:L453" si="113">1-(C438*F438*G438*E438*D438)^(1/5)/AVERAGE(C438:G438)</f>
        <v>0</v>
      </c>
      <c r="M438" s="11"/>
      <c r="N438" s="11"/>
      <c r="O438" s="11"/>
      <c r="P438" s="11"/>
      <c r="Q438" s="11"/>
      <c r="R438" s="11"/>
      <c r="S438" s="11"/>
    </row>
    <row r="439" spans="2:19">
      <c r="B439" s="1">
        <f>B22</f>
        <v>1</v>
      </c>
      <c r="C439" s="31">
        <f t="shared" ref="C439:C470" si="114">IF(B439&lt;$C$12,C22,$C$13)</f>
        <v>552.44020742833095</v>
      </c>
      <c r="D439" s="31">
        <f t="shared" ref="D439:D470" si="115">IF(B439&lt;$D$12,D22,$D$13)</f>
        <v>536.16957610361442</v>
      </c>
      <c r="E439" s="31">
        <f t="shared" ref="E439:E470" si="116">IF(B439&lt;$D$12,E22,$D$13)</f>
        <v>530.75417324698901</v>
      </c>
      <c r="F439" s="31">
        <f t="shared" ref="F439:F470" si="117">IF(B439&lt;$F$12,F22,$F$13)</f>
        <v>528.16365484598191</v>
      </c>
      <c r="G439" s="31">
        <f t="shared" ref="G439:G470" si="118">IF(B439&lt;$G$12,G22,$G$13)</f>
        <v>524.47787382573858</v>
      </c>
      <c r="H439" s="31">
        <f t="shared" si="109"/>
        <v>2672.0054854506548</v>
      </c>
      <c r="I439" s="30">
        <f t="shared" si="110"/>
        <v>1.3360027427253274E-2</v>
      </c>
      <c r="J439" s="5">
        <f t="shared" si="111"/>
        <v>53.431246947052053</v>
      </c>
      <c r="K439" s="5">
        <f t="shared" si="112"/>
        <v>2.6711192827466808</v>
      </c>
      <c r="L439" s="11">
        <f t="shared" si="113"/>
        <v>1.6584475610736948E-4</v>
      </c>
      <c r="M439" s="11"/>
      <c r="N439" s="11"/>
      <c r="O439" s="11"/>
      <c r="P439" s="11"/>
      <c r="Q439" s="11"/>
      <c r="R439" s="11"/>
      <c r="S439" s="11"/>
    </row>
    <row r="440" spans="2:19" ht="1" customHeight="1">
      <c r="B440" s="1">
        <f>B439+1</f>
        <v>2</v>
      </c>
      <c r="C440" s="31">
        <f t="shared" si="114"/>
        <v>610.36353865273941</v>
      </c>
      <c r="D440" s="31">
        <f t="shared" si="115"/>
        <v>574.94907381671806</v>
      </c>
      <c r="E440" s="31">
        <f t="shared" si="116"/>
        <v>563.38927399644706</v>
      </c>
      <c r="F440" s="31">
        <f t="shared" si="117"/>
        <v>557.90734812252651</v>
      </c>
      <c r="G440" s="31">
        <f t="shared" si="118"/>
        <v>550.14856343736619</v>
      </c>
      <c r="H440" s="31">
        <f t="shared" si="109"/>
        <v>2856.757798025797</v>
      </c>
      <c r="I440" s="30">
        <f t="shared" si="110"/>
        <v>1.4283788990128984E-2</v>
      </c>
      <c r="J440" s="5">
        <f t="shared" si="111"/>
        <v>57.097056526812885</v>
      </c>
      <c r="K440" s="5">
        <f t="shared" si="112"/>
        <v>2.8529491249476826</v>
      </c>
      <c r="L440" s="11">
        <f t="shared" si="113"/>
        <v>6.6682995893774244E-4</v>
      </c>
      <c r="M440" s="11"/>
      <c r="N440" s="11"/>
      <c r="O440" s="11"/>
      <c r="P440" s="11"/>
      <c r="Q440" s="11"/>
      <c r="R440" s="11"/>
      <c r="S440" s="11"/>
    </row>
    <row r="441" spans="2:19" ht="1" customHeight="1">
      <c r="B441" s="1">
        <f t="shared" ref="B441:B504" si="119">B440+1</f>
        <v>3</v>
      </c>
      <c r="C441" s="31">
        <f t="shared" si="114"/>
        <v>674.3395946717684</v>
      </c>
      <c r="D441" s="31">
        <f t="shared" si="115"/>
        <v>616.52583745313382</v>
      </c>
      <c r="E441" s="31">
        <f t="shared" si="116"/>
        <v>598.01898292635724</v>
      </c>
      <c r="F441" s="31">
        <f t="shared" si="117"/>
        <v>589.31898874388582</v>
      </c>
      <c r="G441" s="31">
        <f t="shared" si="118"/>
        <v>577.06964210797878</v>
      </c>
      <c r="H441" s="31">
        <f t="shared" si="109"/>
        <v>3055.2730459031241</v>
      </c>
      <c r="I441" s="30">
        <f t="shared" si="110"/>
        <v>1.527636522951562E-2</v>
      </c>
      <c r="J441" s="5">
        <f t="shared" si="111"/>
        <v>61.013328088377051</v>
      </c>
      <c r="K441" s="5">
        <f t="shared" si="112"/>
        <v>3.0460667086790192</v>
      </c>
      <c r="L441" s="11">
        <f t="shared" si="113"/>
        <v>1.5077675268495572E-3</v>
      </c>
      <c r="M441" s="11"/>
      <c r="N441" s="11"/>
      <c r="O441" s="11"/>
      <c r="P441" s="11"/>
      <c r="Q441" s="11"/>
      <c r="R441" s="11"/>
      <c r="S441" s="11"/>
    </row>
    <row r="442" spans="2:19" ht="1" customHeight="1">
      <c r="B442" s="1">
        <f t="shared" si="119"/>
        <v>4</v>
      </c>
      <c r="C442" s="31">
        <f t="shared" si="114"/>
        <v>744.99632983397339</v>
      </c>
      <c r="D442" s="31">
        <f t="shared" si="115"/>
        <v>661.1005120721918</v>
      </c>
      <c r="E442" s="31">
        <f t="shared" si="116"/>
        <v>634.76367961694712</v>
      </c>
      <c r="F442" s="31">
        <f t="shared" si="117"/>
        <v>622.49129164416547</v>
      </c>
      <c r="G442" s="31">
        <f t="shared" si="118"/>
        <v>605.30140655892535</v>
      </c>
      <c r="H442" s="31">
        <f t="shared" si="109"/>
        <v>3268.6532197262031</v>
      </c>
      <c r="I442" s="30">
        <f t="shared" si="110"/>
        <v>1.6343266098631015E-2</v>
      </c>
      <c r="J442" s="5">
        <f t="shared" si="111"/>
        <v>65.19701792896474</v>
      </c>
      <c r="K442" s="5">
        <f t="shared" si="112"/>
        <v>3.25107227739641</v>
      </c>
      <c r="L442" s="11">
        <f t="shared" si="113"/>
        <v>2.6929510982823812E-3</v>
      </c>
      <c r="M442" s="11"/>
      <c r="N442" s="11"/>
      <c r="O442" s="11"/>
      <c r="P442" s="11"/>
      <c r="Q442" s="11"/>
      <c r="R442" s="11"/>
      <c r="S442" s="11"/>
    </row>
    <row r="443" spans="2:19" ht="1" customHeight="1">
      <c r="B443" s="1">
        <f t="shared" si="119"/>
        <v>5</v>
      </c>
      <c r="C443" s="31">
        <f t="shared" si="114"/>
        <v>823.02584941293787</v>
      </c>
      <c r="D443" s="31">
        <f t="shared" si="115"/>
        <v>708.88796572700994</v>
      </c>
      <c r="E443" s="31">
        <f t="shared" si="116"/>
        <v>673.75081550342418</v>
      </c>
      <c r="F443" s="31">
        <f t="shared" si="117"/>
        <v>657.52203067627386</v>
      </c>
      <c r="G443" s="31">
        <f t="shared" si="118"/>
        <v>634.90700022593364</v>
      </c>
      <c r="H443" s="31">
        <f t="shared" si="109"/>
        <v>3498.0936615455798</v>
      </c>
      <c r="I443" s="30">
        <f t="shared" si="110"/>
        <v>1.7490468307727901E-2</v>
      </c>
      <c r="J443" s="5">
        <f t="shared" si="111"/>
        <v>69.666206295522471</v>
      </c>
      <c r="K443" s="5">
        <f t="shared" si="112"/>
        <v>3.4685894441330527</v>
      </c>
      <c r="L443" s="11">
        <f t="shared" si="113"/>
        <v>4.2261151929603447E-3</v>
      </c>
      <c r="M443" s="11"/>
      <c r="N443" s="11"/>
      <c r="O443" s="11"/>
      <c r="P443" s="11"/>
      <c r="Q443" s="11"/>
      <c r="R443" s="11"/>
      <c r="S443" s="11"/>
    </row>
    <row r="444" spans="2:19" ht="1" customHeight="1">
      <c r="B444" s="1">
        <f t="shared" si="119"/>
        <v>6</v>
      </c>
      <c r="C444" s="31">
        <f t="shared" si="114"/>
        <v>909.19074318746505</v>
      </c>
      <c r="D444" s="31">
        <f t="shared" si="115"/>
        <v>760.11827234000179</v>
      </c>
      <c r="E444" s="31">
        <f t="shared" si="116"/>
        <v>715.11530479831265</v>
      </c>
      <c r="F444" s="31">
        <f t="shared" si="117"/>
        <v>694.51430366940065</v>
      </c>
      <c r="G444" s="31">
        <f t="shared" si="118"/>
        <v>665.95254154111331</v>
      </c>
      <c r="H444" s="31">
        <f t="shared" si="109"/>
        <v>3744.8911655362936</v>
      </c>
      <c r="I444" s="30">
        <f t="shared" si="110"/>
        <v>1.8724455827681469E-2</v>
      </c>
      <c r="J444" s="5">
        <f t="shared" si="111"/>
        <v>74.440168105118445</v>
      </c>
      <c r="K444" s="5">
        <f t="shared" si="112"/>
        <v>3.6992654676552776</v>
      </c>
      <c r="L444" s="11">
        <f t="shared" si="113"/>
        <v>6.1103939390703133E-3</v>
      </c>
      <c r="M444" s="11"/>
      <c r="N444" s="11"/>
      <c r="O444" s="11"/>
      <c r="P444" s="11"/>
      <c r="Q444" s="11"/>
      <c r="R444" s="11"/>
      <c r="S444" s="11"/>
    </row>
    <row r="445" spans="2:19" ht="1" customHeight="1">
      <c r="B445" s="1">
        <f t="shared" si="119"/>
        <v>7</v>
      </c>
      <c r="C445" s="31">
        <f t="shared" si="114"/>
        <v>1004.330995570347</v>
      </c>
      <c r="D445" s="31">
        <f t="shared" si="115"/>
        <v>815.0377586848789</v>
      </c>
      <c r="E445" s="31">
        <f t="shared" si="116"/>
        <v>758.99993387830852</v>
      </c>
      <c r="F445" s="31">
        <f t="shared" si="117"/>
        <v>733.5768100923699</v>
      </c>
      <c r="G445" s="31">
        <f t="shared" si="118"/>
        <v>698.50725737636469</v>
      </c>
      <c r="H445" s="31">
        <f t="shared" si="109"/>
        <v>4010.4527556022686</v>
      </c>
      <c r="I445" s="30">
        <f t="shared" si="110"/>
        <v>2.0052263778011344E-2</v>
      </c>
      <c r="J445" s="5">
        <f t="shared" si="111"/>
        <v>79.539447500538813</v>
      </c>
      <c r="K445" s="5">
        <f t="shared" si="112"/>
        <v>3.9437714980268397</v>
      </c>
      <c r="L445" s="11">
        <f t="shared" si="113"/>
        <v>8.3482795124711906E-3</v>
      </c>
      <c r="M445" s="11"/>
      <c r="N445" s="11"/>
      <c r="O445" s="11"/>
      <c r="P445" s="11"/>
      <c r="Q445" s="11"/>
      <c r="R445" s="11"/>
      <c r="S445" s="11"/>
    </row>
    <row r="446" spans="2:19" ht="1" customHeight="1">
      <c r="B446" s="1">
        <f t="shared" si="119"/>
        <v>8</v>
      </c>
      <c r="C446" s="31">
        <f t="shared" si="114"/>
        <v>1109.3715137586948</v>
      </c>
      <c r="D446" s="31">
        <f t="shared" si="115"/>
        <v>873.91011907387724</v>
      </c>
      <c r="E446" s="31">
        <f t="shared" si="116"/>
        <v>805.5557895889259</v>
      </c>
      <c r="F446" s="31">
        <f t="shared" si="117"/>
        <v>774.82414176912221</v>
      </c>
      <c r="G446" s="31">
        <f t="shared" si="118"/>
        <v>732.64362179133173</v>
      </c>
      <c r="H446" s="31">
        <f t="shared" si="109"/>
        <v>4296.3051859819516</v>
      </c>
      <c r="I446" s="30">
        <f t="shared" si="110"/>
        <v>2.1481525929909758E-2</v>
      </c>
      <c r="J446" s="5">
        <f t="shared" si="111"/>
        <v>84.985936343803345</v>
      </c>
      <c r="K446" s="5">
        <f t="shared" si="112"/>
        <v>4.2028027942469217</v>
      </c>
      <c r="L446" s="11">
        <f t="shared" si="113"/>
        <v>1.0941580441064525E-2</v>
      </c>
      <c r="M446" s="11"/>
      <c r="N446" s="11"/>
      <c r="O446" s="11"/>
      <c r="P446" s="11"/>
      <c r="Q446" s="11"/>
      <c r="R446" s="11"/>
      <c r="S446" s="11"/>
    </row>
    <row r="447" spans="2:19" ht="1" customHeight="1">
      <c r="B447" s="1">
        <f t="shared" si="119"/>
        <v>9</v>
      </c>
      <c r="C447" s="31">
        <f t="shared" si="114"/>
        <v>1225.3303157259015</v>
      </c>
      <c r="D447" s="31">
        <f t="shared" si="115"/>
        <v>937.01760145826483</v>
      </c>
      <c r="E447" s="31">
        <f t="shared" si="116"/>
        <v>854.94270686796665</v>
      </c>
      <c r="F447" s="31">
        <f t="shared" si="117"/>
        <v>818.37708708864636</v>
      </c>
      <c r="G447" s="31">
        <f t="shared" si="118"/>
        <v>768.43750022565223</v>
      </c>
      <c r="H447" s="31">
        <f t="shared" si="109"/>
        <v>4604.1052113664318</v>
      </c>
      <c r="I447" s="30">
        <f t="shared" si="110"/>
        <v>2.302052605683216E-2</v>
      </c>
      <c r="J447" s="5">
        <f t="shared" si="111"/>
        <v>90.802956732419275</v>
      </c>
      <c r="K447" s="5">
        <f t="shared" si="112"/>
        <v>4.477078918067642</v>
      </c>
      <c r="L447" s="11">
        <f t="shared" si="113"/>
        <v>1.3891379933623771E-2</v>
      </c>
      <c r="M447" s="11"/>
      <c r="N447" s="11"/>
      <c r="O447" s="11"/>
      <c r="P447" s="11"/>
      <c r="Q447" s="11"/>
      <c r="R447" s="11"/>
      <c r="S447" s="11"/>
    </row>
    <row r="448" spans="2:19" ht="1" customHeight="1">
      <c r="B448" s="1">
        <f t="shared" si="119"/>
        <v>10</v>
      </c>
      <c r="C448" s="31">
        <f t="shared" si="114"/>
        <v>1353.32741944754</v>
      </c>
      <c r="D448" s="31">
        <f t="shared" si="115"/>
        <v>1004.662268746031</v>
      </c>
      <c r="E448" s="31">
        <f t="shared" si="116"/>
        <v>907.32973602455775</v>
      </c>
      <c r="F448" s="31">
        <f t="shared" si="117"/>
        <v>864.36294914443624</v>
      </c>
      <c r="G448" s="31">
        <f t="shared" si="118"/>
        <v>805.96829927078079</v>
      </c>
      <c r="H448" s="31">
        <f t="shared" si="109"/>
        <v>4935.6506726333464</v>
      </c>
      <c r="I448" s="30">
        <f t="shared" si="110"/>
        <v>2.4678253363166733E-2</v>
      </c>
      <c r="J448" s="5">
        <f t="shared" si="111"/>
        <v>97.015347600313035</v>
      </c>
      <c r="K448" s="5">
        <f t="shared" si="112"/>
        <v>4.7673439097888677</v>
      </c>
      <c r="L448" s="11">
        <f t="shared" si="113"/>
        <v>1.7197994397850414E-2</v>
      </c>
      <c r="M448" s="11"/>
      <c r="N448" s="11"/>
      <c r="O448" s="11"/>
      <c r="P448" s="11"/>
      <c r="Q448" s="11"/>
      <c r="R448" s="11"/>
      <c r="S448" s="11"/>
    </row>
    <row r="449" spans="2:19" ht="1" customHeight="1">
      <c r="B449" s="1">
        <f t="shared" si="119"/>
        <v>11</v>
      </c>
      <c r="C449" s="31">
        <f t="shared" si="114"/>
        <v>1494.5944733157198</v>
      </c>
      <c r="D449" s="31">
        <f t="shared" si="115"/>
        <v>1077.1673392191828</v>
      </c>
      <c r="E449" s="31">
        <f t="shared" si="116"/>
        <v>962.89562993256357</v>
      </c>
      <c r="F449" s="31">
        <f t="shared" si="117"/>
        <v>912.91587822751569</v>
      </c>
      <c r="G449" s="31">
        <f t="shared" si="118"/>
        <v>845.31912215093007</v>
      </c>
      <c r="H449" s="31">
        <f t="shared" si="109"/>
        <v>5292.8924428459122</v>
      </c>
      <c r="I449" s="30">
        <f t="shared" si="110"/>
        <v>2.6464462214229562E-2</v>
      </c>
      <c r="J449" s="5">
        <f t="shared" si="111"/>
        <v>103.64955543668026</v>
      </c>
      <c r="K449" s="5">
        <f t="shared" si="112"/>
        <v>5.0743664538009075</v>
      </c>
      <c r="L449" s="11">
        <f t="shared" si="113"/>
        <v>2.0860932317100178E-2</v>
      </c>
      <c r="M449" s="11"/>
      <c r="N449" s="11"/>
      <c r="O449" s="11"/>
      <c r="P449" s="11"/>
      <c r="Q449" s="11"/>
      <c r="R449" s="11"/>
      <c r="S449" s="11"/>
    </row>
    <row r="450" spans="2:19" ht="1" customHeight="1">
      <c r="B450" s="1">
        <f t="shared" si="119"/>
        <v>12</v>
      </c>
      <c r="C450" s="31">
        <f t="shared" si="114"/>
        <v>1621.9196021321566</v>
      </c>
      <c r="D450" s="31">
        <f t="shared" si="115"/>
        <v>1154.8786099897152</v>
      </c>
      <c r="E450" s="31">
        <f t="shared" si="116"/>
        <v>1021.8293513038153</v>
      </c>
      <c r="F450" s="31">
        <f t="shared" si="117"/>
        <v>964.17721908171939</v>
      </c>
      <c r="G450" s="31">
        <f t="shared" si="118"/>
        <v>886.57693003557449</v>
      </c>
      <c r="H450" s="31">
        <f t="shared" si="109"/>
        <v>5649.3817125429805</v>
      </c>
      <c r="I450" s="30">
        <f t="shared" si="110"/>
        <v>2.8246908562714904E-2</v>
      </c>
      <c r="J450" s="5">
        <f t="shared" si="111"/>
        <v>110.34774564924589</v>
      </c>
      <c r="K450" s="5">
        <f t="shared" si="112"/>
        <v>5.3884768234175269</v>
      </c>
      <c r="L450" s="11">
        <f t="shared" si="113"/>
        <v>2.336440283148622E-2</v>
      </c>
      <c r="M450" s="11"/>
      <c r="N450" s="11"/>
      <c r="O450" s="11"/>
      <c r="P450" s="11"/>
      <c r="Q450" s="11"/>
      <c r="R450" s="11"/>
      <c r="S450" s="11"/>
    </row>
    <row r="451" spans="2:19" ht="1" customHeight="1">
      <c r="B451" s="1">
        <f t="shared" si="119"/>
        <v>13</v>
      </c>
      <c r="C451" s="31">
        <f t="shared" si="114"/>
        <v>1621.9196021321566</v>
      </c>
      <c r="D451" s="31">
        <f t="shared" si="115"/>
        <v>1238.1659674628947</v>
      </c>
      <c r="E451" s="31">
        <f t="shared" si="116"/>
        <v>1084.3306000958776</v>
      </c>
      <c r="F451" s="31">
        <f t="shared" si="117"/>
        <v>1018.2958733096029</v>
      </c>
      <c r="G451" s="31">
        <f t="shared" si="118"/>
        <v>929.83270929730145</v>
      </c>
      <c r="H451" s="31">
        <f t="shared" si="109"/>
        <v>5892.5447522978329</v>
      </c>
      <c r="I451" s="30">
        <f t="shared" si="110"/>
        <v>2.9462723761489163E-2</v>
      </c>
      <c r="J451" s="5">
        <f t="shared" si="111"/>
        <v>115.57123135651446</v>
      </c>
      <c r="K451" s="5">
        <f t="shared" si="112"/>
        <v>5.6667832314945352</v>
      </c>
      <c r="L451" s="11">
        <f t="shared" si="113"/>
        <v>1.9343626440454509E-2</v>
      </c>
      <c r="M451" s="11"/>
      <c r="N451" s="11"/>
      <c r="O451" s="11"/>
      <c r="P451" s="11"/>
      <c r="Q451" s="11"/>
      <c r="R451" s="11"/>
      <c r="S451" s="11"/>
    </row>
    <row r="452" spans="2:19" ht="1" customHeight="1">
      <c r="B452" s="1">
        <f t="shared" si="119"/>
        <v>14</v>
      </c>
      <c r="C452" s="31">
        <f t="shared" si="114"/>
        <v>1621.9196021321566</v>
      </c>
      <c r="D452" s="31">
        <f t="shared" si="115"/>
        <v>1327.4249887728454</v>
      </c>
      <c r="E452" s="31">
        <f t="shared" si="116"/>
        <v>1150.6103609788704</v>
      </c>
      <c r="F452" s="31">
        <f t="shared" si="117"/>
        <v>1075.4286772914734</v>
      </c>
      <c r="G452" s="31">
        <f t="shared" si="118"/>
        <v>975.18164481844622</v>
      </c>
      <c r="H452" s="31">
        <f t="shared" si="109"/>
        <v>6150.5652739937914</v>
      </c>
      <c r="I452" s="30">
        <f t="shared" si="110"/>
        <v>3.0752826369968955E-2</v>
      </c>
      <c r="J452" s="5">
        <f t="shared" si="111"/>
        <v>121.03945086097988</v>
      </c>
      <c r="K452" s="5">
        <f t="shared" si="112"/>
        <v>5.9549602402700854</v>
      </c>
      <c r="L452" s="11">
        <f t="shared" si="113"/>
        <v>1.602986498845449E-2</v>
      </c>
      <c r="M452" s="11"/>
      <c r="N452" s="11"/>
      <c r="O452" s="11"/>
      <c r="P452" s="11"/>
      <c r="Q452" s="11"/>
      <c r="R452" s="11"/>
      <c r="S452" s="11"/>
    </row>
    <row r="453" spans="2:19" ht="1" customHeight="1">
      <c r="B453" s="1">
        <f t="shared" si="119"/>
        <v>15</v>
      </c>
      <c r="C453" s="31">
        <f t="shared" si="114"/>
        <v>1621.9196021321566</v>
      </c>
      <c r="D453" s="31">
        <f t="shared" si="115"/>
        <v>1423.0786381116227</v>
      </c>
      <c r="E453" s="31">
        <f t="shared" si="116"/>
        <v>1220.8914706338619</v>
      </c>
      <c r="F453" s="31">
        <f t="shared" si="117"/>
        <v>1135.7407959477741</v>
      </c>
      <c r="G453" s="31">
        <f t="shared" si="118"/>
        <v>1022.723299437666</v>
      </c>
      <c r="H453" s="31">
        <f t="shared" si="109"/>
        <v>6424.3538062630814</v>
      </c>
      <c r="I453" s="30">
        <f t="shared" si="110"/>
        <v>3.212176903131541E-2</v>
      </c>
      <c r="J453" s="5">
        <f t="shared" si="111"/>
        <v>126.76359042706204</v>
      </c>
      <c r="K453" s="5">
        <f t="shared" si="112"/>
        <v>6.253161151513134</v>
      </c>
      <c r="L453" s="11">
        <f t="shared" si="113"/>
        <v>1.3413689144263663E-2</v>
      </c>
      <c r="M453" s="11"/>
      <c r="N453" s="11"/>
      <c r="O453" s="11"/>
      <c r="P453" s="11"/>
      <c r="Q453" s="11"/>
      <c r="R453" s="11"/>
      <c r="S453" s="11"/>
    </row>
    <row r="454" spans="2:19" ht="1" customHeight="1">
      <c r="B454" s="1">
        <f t="shared" si="119"/>
        <v>16</v>
      </c>
      <c r="C454" s="31">
        <f t="shared" si="114"/>
        <v>1621.9196021321566</v>
      </c>
      <c r="D454" s="31">
        <f t="shared" si="115"/>
        <v>1525.5790617809023</v>
      </c>
      <c r="E454" s="31">
        <f t="shared" si="116"/>
        <v>1295.4092044790627</v>
      </c>
      <c r="F454" s="31">
        <f t="shared" si="117"/>
        <v>1199.4061326357073</v>
      </c>
      <c r="G454" s="31">
        <f t="shared" si="118"/>
        <v>1072.5617996132632</v>
      </c>
      <c r="H454" s="31">
        <f t="shared" si="109"/>
        <v>6714.8758006410926</v>
      </c>
      <c r="I454" s="30">
        <f t="shared" si="110"/>
        <v>3.3574379003205465E-2</v>
      </c>
      <c r="J454" s="5">
        <f t="shared" si="111"/>
        <v>132.75531641368332</v>
      </c>
      <c r="K454" s="5">
        <f t="shared" si="112"/>
        <v>6.5615413297795282</v>
      </c>
      <c r="L454" s="11">
        <f t="shared" ref="L454:L469" si="120">1-(C454*F454*G454*E454*D454)^(1/5)/AVERAGE(C454:G454)</f>
        <v>1.1483455874130355E-2</v>
      </c>
      <c r="M454" s="11"/>
      <c r="N454" s="11"/>
      <c r="O454" s="11"/>
      <c r="P454" s="11"/>
      <c r="Q454" s="11"/>
      <c r="R454" s="11"/>
      <c r="S454" s="11"/>
    </row>
    <row r="455" spans="2:19" ht="1" customHeight="1">
      <c r="B455" s="1">
        <f t="shared" si="119"/>
        <v>17</v>
      </c>
      <c r="C455" s="31">
        <f t="shared" si="114"/>
        <v>1621.9196021321566</v>
      </c>
      <c r="D455" s="31">
        <f t="shared" si="115"/>
        <v>1668.2979909872361</v>
      </c>
      <c r="E455" s="31">
        <f t="shared" si="116"/>
        <v>1668.2979909872361</v>
      </c>
      <c r="F455" s="31">
        <f t="shared" si="117"/>
        <v>1266.6077554235449</v>
      </c>
      <c r="G455" s="31">
        <f t="shared" si="118"/>
        <v>1124.8060273633696</v>
      </c>
      <c r="H455" s="31">
        <f t="shared" si="109"/>
        <v>7349.9293668935425</v>
      </c>
      <c r="I455" s="30">
        <f t="shared" si="110"/>
        <v>3.6749646834467714E-2</v>
      </c>
      <c r="J455" s="5">
        <f t="shared" si="111"/>
        <v>145.09727986228822</v>
      </c>
      <c r="K455" s="5">
        <f t="shared" si="112"/>
        <v>7.1610282128239566</v>
      </c>
      <c r="L455" s="11">
        <f t="shared" si="120"/>
        <v>1.2934188756607234E-2</v>
      </c>
      <c r="M455" s="11"/>
      <c r="N455" s="11"/>
      <c r="O455" s="11"/>
      <c r="P455" s="11"/>
      <c r="Q455" s="11"/>
      <c r="R455" s="11"/>
      <c r="S455" s="11"/>
    </row>
    <row r="456" spans="2:19" ht="1" customHeight="1">
      <c r="B456" s="1">
        <f t="shared" si="119"/>
        <v>18</v>
      </c>
      <c r="C456" s="31">
        <f t="shared" si="114"/>
        <v>1621.9196021321566</v>
      </c>
      <c r="D456" s="31">
        <f t="shared" si="115"/>
        <v>1668.2979909872361</v>
      </c>
      <c r="E456" s="31">
        <f t="shared" si="116"/>
        <v>1668.2979909872361</v>
      </c>
      <c r="F456" s="31">
        <f t="shared" si="117"/>
        <v>1337.5383399297075</v>
      </c>
      <c r="G456" s="31">
        <f t="shared" si="118"/>
        <v>1179.5698185238718</v>
      </c>
      <c r="H456" s="31">
        <f t="shared" si="109"/>
        <v>7475.6237425602076</v>
      </c>
      <c r="I456" s="30">
        <f t="shared" si="110"/>
        <v>3.7378118712801035E-2</v>
      </c>
      <c r="J456" s="5">
        <f t="shared" si="111"/>
        <v>148.08848615837991</v>
      </c>
      <c r="K456" s="5">
        <f t="shared" si="112"/>
        <v>7.333902991876017</v>
      </c>
      <c r="L456" s="11">
        <f t="shared" si="120"/>
        <v>9.5242132420148007E-3</v>
      </c>
      <c r="M456" s="11"/>
      <c r="N456" s="11"/>
      <c r="O456" s="11"/>
      <c r="P456" s="11"/>
      <c r="Q456" s="11"/>
      <c r="R456" s="11"/>
      <c r="S456" s="11"/>
    </row>
    <row r="457" spans="2:19" ht="1" customHeight="1">
      <c r="B457" s="1">
        <f t="shared" si="119"/>
        <v>19</v>
      </c>
      <c r="C457" s="31">
        <f t="shared" si="114"/>
        <v>1621.9196021321566</v>
      </c>
      <c r="D457" s="31">
        <f t="shared" si="115"/>
        <v>1668.2979909872361</v>
      </c>
      <c r="E457" s="31">
        <f t="shared" si="116"/>
        <v>1668.2979909872361</v>
      </c>
      <c r="F457" s="31">
        <f t="shared" si="117"/>
        <v>1412.4006288472324</v>
      </c>
      <c r="G457" s="31">
        <f t="shared" si="118"/>
        <v>1236.9721673429133</v>
      </c>
      <c r="H457" s="31">
        <f t="shared" si="109"/>
        <v>7607.888380296773</v>
      </c>
      <c r="I457" s="30">
        <f t="shared" si="110"/>
        <v>3.8039441901483867E-2</v>
      </c>
      <c r="J457" s="5">
        <f t="shared" si="111"/>
        <v>151.13981325034158</v>
      </c>
      <c r="K457" s="5">
        <f t="shared" si="112"/>
        <v>7.5064334567882565</v>
      </c>
      <c r="L457" s="11">
        <f t="shared" si="120"/>
        <v>6.6901241494962127E-3</v>
      </c>
      <c r="M457" s="11"/>
      <c r="N457" s="11"/>
      <c r="O457" s="11"/>
      <c r="P457" s="11"/>
      <c r="Q457" s="11"/>
      <c r="R457" s="11"/>
      <c r="S457" s="11"/>
    </row>
    <row r="458" spans="2:19" ht="1" customHeight="1">
      <c r="B458" s="1">
        <f t="shared" si="119"/>
        <v>20</v>
      </c>
      <c r="C458" s="31">
        <f t="shared" si="114"/>
        <v>1621.9196021321566</v>
      </c>
      <c r="D458" s="31">
        <f t="shared" si="115"/>
        <v>1668.2979909872361</v>
      </c>
      <c r="E458" s="31">
        <f t="shared" si="116"/>
        <v>1668.2979909872361</v>
      </c>
      <c r="F458" s="31">
        <f t="shared" si="117"/>
        <v>1508.8704050901119</v>
      </c>
      <c r="G458" s="31">
        <f t="shared" si="118"/>
        <v>1297.1374374056738</v>
      </c>
      <c r="H458" s="31">
        <f t="shared" si="109"/>
        <v>7764.5234266024145</v>
      </c>
      <c r="I458" s="30">
        <f t="shared" si="110"/>
        <v>3.882261713301207E-2</v>
      </c>
      <c r="J458" s="5">
        <f t="shared" si="111"/>
        <v>154.61189463756338</v>
      </c>
      <c r="K458" s="5">
        <f t="shared" si="112"/>
        <v>7.6968142956190544</v>
      </c>
      <c r="L458" s="11">
        <f t="shared" si="120"/>
        <v>4.3697073033485134E-3</v>
      </c>
      <c r="M458" s="11"/>
      <c r="N458" s="11"/>
      <c r="O458" s="11"/>
      <c r="P458" s="11"/>
      <c r="Q458" s="11"/>
      <c r="R458" s="11"/>
      <c r="S458" s="11"/>
    </row>
    <row r="459" spans="2:19" ht="1" customHeight="1">
      <c r="B459" s="1">
        <f t="shared" si="119"/>
        <v>21</v>
      </c>
      <c r="C459" s="31">
        <f t="shared" si="114"/>
        <v>1621.9196021321566</v>
      </c>
      <c r="D459" s="31">
        <f t="shared" si="115"/>
        <v>1668.2979909872361</v>
      </c>
      <c r="E459" s="31">
        <f t="shared" si="116"/>
        <v>1668.2979909872361</v>
      </c>
      <c r="F459" s="31">
        <f t="shared" si="117"/>
        <v>1508.8704050901119</v>
      </c>
      <c r="G459" s="31">
        <f t="shared" si="118"/>
        <v>1360.1955788546422</v>
      </c>
      <c r="H459" s="31">
        <f t="shared" si="109"/>
        <v>7827.5815680513824</v>
      </c>
      <c r="I459" s="30">
        <f t="shared" si="110"/>
        <v>3.9137907840256912E-2</v>
      </c>
      <c r="J459" s="5">
        <f t="shared" si="111"/>
        <v>156.08672741719974</v>
      </c>
      <c r="K459" s="5">
        <f t="shared" si="112"/>
        <v>7.7811602038265999</v>
      </c>
      <c r="L459" s="11">
        <f t="shared" si="120"/>
        <v>2.9696525024117681E-3</v>
      </c>
      <c r="M459" s="11"/>
      <c r="N459" s="11"/>
      <c r="O459" s="11"/>
      <c r="P459" s="11"/>
      <c r="Q459" s="11"/>
      <c r="R459" s="11"/>
      <c r="S459" s="11"/>
    </row>
    <row r="460" spans="2:19" ht="1" customHeight="1">
      <c r="B460" s="1">
        <f t="shared" si="119"/>
        <v>22</v>
      </c>
      <c r="C460" s="31">
        <f t="shared" si="114"/>
        <v>1621.9196021321566</v>
      </c>
      <c r="D460" s="31">
        <f t="shared" si="115"/>
        <v>1668.2979909872361</v>
      </c>
      <c r="E460" s="31">
        <f t="shared" si="116"/>
        <v>1668.2979909872361</v>
      </c>
      <c r="F460" s="31">
        <f t="shared" si="117"/>
        <v>1508.8704050901119</v>
      </c>
      <c r="G460" s="31">
        <f t="shared" si="118"/>
        <v>1426.2823518384128</v>
      </c>
      <c r="H460" s="31">
        <f t="shared" si="109"/>
        <v>7893.6683410351534</v>
      </c>
      <c r="I460" s="30">
        <f t="shared" si="110"/>
        <v>3.9468341705175769E-2</v>
      </c>
      <c r="J460" s="5">
        <f t="shared" si="111"/>
        <v>157.57481467474042</v>
      </c>
      <c r="K460" s="5">
        <f t="shared" si="112"/>
        <v>7.8638413558311093</v>
      </c>
      <c r="L460" s="11">
        <f t="shared" si="120"/>
        <v>1.8910862039301923E-3</v>
      </c>
      <c r="M460" s="11"/>
      <c r="N460" s="11"/>
      <c r="O460" s="11"/>
      <c r="P460" s="11"/>
      <c r="Q460" s="11"/>
      <c r="R460" s="11"/>
      <c r="S460" s="11"/>
    </row>
    <row r="461" spans="2:19" ht="1" customHeight="1">
      <c r="B461" s="1">
        <f t="shared" si="119"/>
        <v>23</v>
      </c>
      <c r="C461" s="31">
        <f t="shared" si="114"/>
        <v>1621.9196021321566</v>
      </c>
      <c r="D461" s="31">
        <f t="shared" si="115"/>
        <v>1668.2979909872361</v>
      </c>
      <c r="E461" s="31">
        <f t="shared" si="116"/>
        <v>1668.2979909872361</v>
      </c>
      <c r="F461" s="31">
        <f t="shared" si="117"/>
        <v>1508.8704050901119</v>
      </c>
      <c r="G461" s="31">
        <f t="shared" si="118"/>
        <v>1462.2594265042437</v>
      </c>
      <c r="H461" s="31">
        <f t="shared" si="109"/>
        <v>7929.6454157009839</v>
      </c>
      <c r="I461" s="30">
        <f t="shared" si="110"/>
        <v>3.9648227078504919E-2</v>
      </c>
      <c r="J461" s="5">
        <f t="shared" si="111"/>
        <v>158.36185827279047</v>
      </c>
      <c r="K461" s="5">
        <f t="shared" si="112"/>
        <v>7.9065572421293524</v>
      </c>
      <c r="L461" s="11">
        <f t="shared" si="120"/>
        <v>1.4568749869429132E-3</v>
      </c>
      <c r="M461" s="11"/>
      <c r="N461" s="11"/>
      <c r="O461" s="11"/>
      <c r="P461" s="11"/>
      <c r="Q461" s="11"/>
      <c r="R461" s="11"/>
      <c r="S461" s="11"/>
    </row>
    <row r="462" spans="2:19" ht="1" customHeight="1">
      <c r="B462" s="1">
        <f t="shared" si="119"/>
        <v>24</v>
      </c>
      <c r="C462" s="31">
        <f t="shared" si="114"/>
        <v>1621.9196021321566</v>
      </c>
      <c r="D462" s="31">
        <f t="shared" si="115"/>
        <v>1668.2979909872361</v>
      </c>
      <c r="E462" s="31">
        <f t="shared" si="116"/>
        <v>1668.2979909872361</v>
      </c>
      <c r="F462" s="31">
        <f t="shared" si="117"/>
        <v>1508.8704050901119</v>
      </c>
      <c r="G462" s="31">
        <f t="shared" si="118"/>
        <v>1462.2594265042437</v>
      </c>
      <c r="H462" s="31">
        <f t="shared" si="109"/>
        <v>7929.6454157009839</v>
      </c>
      <c r="I462" s="30">
        <f t="shared" si="110"/>
        <v>3.9648227078504919E-2</v>
      </c>
      <c r="J462" s="5">
        <f t="shared" si="111"/>
        <v>158.36185827279047</v>
      </c>
      <c r="K462" s="5">
        <f t="shared" si="112"/>
        <v>7.9065572421293524</v>
      </c>
      <c r="L462" s="11">
        <f t="shared" si="120"/>
        <v>1.4568749869429132E-3</v>
      </c>
      <c r="M462" s="11"/>
      <c r="N462" s="11"/>
      <c r="O462" s="11"/>
      <c r="P462" s="11"/>
      <c r="Q462" s="11"/>
      <c r="R462" s="11"/>
      <c r="S462" s="11"/>
    </row>
    <row r="463" spans="2:19" ht="1" customHeight="1">
      <c r="B463" s="1">
        <f t="shared" si="119"/>
        <v>25</v>
      </c>
      <c r="C463" s="31">
        <f t="shared" si="114"/>
        <v>1621.9196021321566</v>
      </c>
      <c r="D463" s="31">
        <f t="shared" si="115"/>
        <v>1668.2979909872361</v>
      </c>
      <c r="E463" s="31">
        <f t="shared" si="116"/>
        <v>1668.2979909872361</v>
      </c>
      <c r="F463" s="31">
        <f t="shared" si="117"/>
        <v>1508.8704050901119</v>
      </c>
      <c r="G463" s="31">
        <f t="shared" si="118"/>
        <v>1462.2594265042437</v>
      </c>
      <c r="H463" s="31">
        <f t="shared" si="109"/>
        <v>7929.6454157009839</v>
      </c>
      <c r="I463" s="30">
        <f t="shared" si="110"/>
        <v>3.9648227078504919E-2</v>
      </c>
      <c r="J463" s="5">
        <f t="shared" si="111"/>
        <v>158.36185827279047</v>
      </c>
      <c r="K463" s="5">
        <f t="shared" si="112"/>
        <v>7.9065572421293524</v>
      </c>
      <c r="L463" s="11">
        <f t="shared" si="120"/>
        <v>1.4568749869429132E-3</v>
      </c>
      <c r="M463" s="11"/>
      <c r="N463" s="11"/>
      <c r="O463" s="11"/>
      <c r="P463" s="11"/>
      <c r="Q463" s="11"/>
      <c r="R463" s="11"/>
      <c r="S463" s="11"/>
    </row>
    <row r="464" spans="2:19" ht="1" customHeight="1">
      <c r="B464" s="1">
        <f t="shared" si="119"/>
        <v>26</v>
      </c>
      <c r="C464" s="31">
        <f t="shared" si="114"/>
        <v>1621.9196021321566</v>
      </c>
      <c r="D464" s="31">
        <f t="shared" si="115"/>
        <v>1668.2979909872361</v>
      </c>
      <c r="E464" s="31">
        <f t="shared" si="116"/>
        <v>1668.2979909872361</v>
      </c>
      <c r="F464" s="31">
        <f t="shared" si="117"/>
        <v>1508.8704050901119</v>
      </c>
      <c r="G464" s="31">
        <f t="shared" si="118"/>
        <v>1462.2594265042437</v>
      </c>
      <c r="H464" s="31">
        <f t="shared" si="109"/>
        <v>7929.6454157009839</v>
      </c>
      <c r="I464" s="30">
        <f t="shared" si="110"/>
        <v>3.9648227078504919E-2</v>
      </c>
      <c r="J464" s="5">
        <f t="shared" si="111"/>
        <v>158.36185827279047</v>
      </c>
      <c r="K464" s="5">
        <f t="shared" si="112"/>
        <v>7.9065572421293524</v>
      </c>
      <c r="L464" s="11">
        <f t="shared" si="120"/>
        <v>1.4568749869429132E-3</v>
      </c>
      <c r="M464" s="11"/>
      <c r="N464" s="11"/>
      <c r="O464" s="11"/>
      <c r="P464" s="11"/>
      <c r="Q464" s="11"/>
      <c r="R464" s="11"/>
      <c r="S464" s="11"/>
    </row>
    <row r="465" spans="2:19" ht="1" customHeight="1">
      <c r="B465" s="1">
        <f t="shared" si="119"/>
        <v>27</v>
      </c>
      <c r="C465" s="31">
        <f t="shared" si="114"/>
        <v>1621.9196021321566</v>
      </c>
      <c r="D465" s="31">
        <f t="shared" si="115"/>
        <v>1668.2979909872361</v>
      </c>
      <c r="E465" s="31">
        <f t="shared" si="116"/>
        <v>1668.2979909872361</v>
      </c>
      <c r="F465" s="31">
        <f t="shared" si="117"/>
        <v>1508.8704050901119</v>
      </c>
      <c r="G465" s="31">
        <f t="shared" si="118"/>
        <v>1462.2594265042437</v>
      </c>
      <c r="H465" s="31">
        <f t="shared" si="109"/>
        <v>7929.6454157009839</v>
      </c>
      <c r="I465" s="30">
        <f t="shared" si="110"/>
        <v>3.9648227078504919E-2</v>
      </c>
      <c r="J465" s="5">
        <f t="shared" si="111"/>
        <v>158.36185827279047</v>
      </c>
      <c r="K465" s="5">
        <f t="shared" si="112"/>
        <v>7.9065572421293524</v>
      </c>
      <c r="L465" s="11">
        <f t="shared" si="120"/>
        <v>1.4568749869429132E-3</v>
      </c>
      <c r="M465" s="11"/>
      <c r="N465" s="11"/>
      <c r="O465" s="11"/>
      <c r="P465" s="11"/>
      <c r="Q465" s="11"/>
      <c r="R465" s="11"/>
      <c r="S465" s="11"/>
    </row>
    <row r="466" spans="2:19" ht="1" customHeight="1">
      <c r="B466" s="1">
        <f t="shared" si="119"/>
        <v>28</v>
      </c>
      <c r="C466" s="31">
        <f t="shared" si="114"/>
        <v>1621.9196021321566</v>
      </c>
      <c r="D466" s="31">
        <f t="shared" si="115"/>
        <v>1668.2979909872361</v>
      </c>
      <c r="E466" s="31">
        <f t="shared" si="116"/>
        <v>1668.2979909872361</v>
      </c>
      <c r="F466" s="31">
        <f t="shared" si="117"/>
        <v>1508.8704050901119</v>
      </c>
      <c r="G466" s="31">
        <f t="shared" si="118"/>
        <v>1462.2594265042437</v>
      </c>
      <c r="H466" s="31">
        <f t="shared" si="109"/>
        <v>7929.6454157009839</v>
      </c>
      <c r="I466" s="30">
        <f t="shared" si="110"/>
        <v>3.9648227078504919E-2</v>
      </c>
      <c r="J466" s="5">
        <f t="shared" si="111"/>
        <v>158.36185827279047</v>
      </c>
      <c r="K466" s="5">
        <f t="shared" si="112"/>
        <v>7.9065572421293524</v>
      </c>
      <c r="L466" s="11">
        <f t="shared" si="120"/>
        <v>1.4568749869429132E-3</v>
      </c>
      <c r="M466" s="11"/>
      <c r="N466" s="11"/>
      <c r="O466" s="11"/>
      <c r="P466" s="11"/>
      <c r="Q466" s="11"/>
      <c r="R466" s="11"/>
      <c r="S466" s="11"/>
    </row>
    <row r="467" spans="2:19" ht="1" customHeight="1">
      <c r="B467" s="1">
        <f t="shared" si="119"/>
        <v>29</v>
      </c>
      <c r="C467" s="31">
        <f t="shared" si="114"/>
        <v>1621.9196021321566</v>
      </c>
      <c r="D467" s="31">
        <f t="shared" si="115"/>
        <v>1668.2979909872361</v>
      </c>
      <c r="E467" s="31">
        <f t="shared" si="116"/>
        <v>1668.2979909872361</v>
      </c>
      <c r="F467" s="31">
        <f t="shared" si="117"/>
        <v>1508.8704050901119</v>
      </c>
      <c r="G467" s="31">
        <f t="shared" si="118"/>
        <v>1462.2594265042437</v>
      </c>
      <c r="H467" s="31">
        <f t="shared" si="109"/>
        <v>7929.6454157009839</v>
      </c>
      <c r="I467" s="30">
        <f t="shared" si="110"/>
        <v>3.9648227078504919E-2</v>
      </c>
      <c r="J467" s="5">
        <f t="shared" si="111"/>
        <v>158.36185827279047</v>
      </c>
      <c r="K467" s="5">
        <f t="shared" si="112"/>
        <v>7.9065572421293524</v>
      </c>
      <c r="L467" s="11">
        <f t="shared" si="120"/>
        <v>1.4568749869429132E-3</v>
      </c>
      <c r="M467" s="11"/>
      <c r="N467" s="11"/>
      <c r="O467" s="11"/>
      <c r="P467" s="11"/>
      <c r="Q467" s="11"/>
      <c r="R467" s="11"/>
      <c r="S467" s="11"/>
    </row>
    <row r="468" spans="2:19" ht="1" customHeight="1">
      <c r="B468" s="1">
        <f t="shared" si="119"/>
        <v>30</v>
      </c>
      <c r="C468" s="31">
        <f t="shared" si="114"/>
        <v>1621.9196021321566</v>
      </c>
      <c r="D468" s="31">
        <f t="shared" si="115"/>
        <v>1668.2979909872361</v>
      </c>
      <c r="E468" s="31">
        <f t="shared" si="116"/>
        <v>1668.2979909872361</v>
      </c>
      <c r="F468" s="31">
        <f t="shared" si="117"/>
        <v>1508.8704050901119</v>
      </c>
      <c r="G468" s="31">
        <f t="shared" si="118"/>
        <v>1462.2594265042437</v>
      </c>
      <c r="H468" s="31">
        <f t="shared" si="109"/>
        <v>7929.6454157009839</v>
      </c>
      <c r="I468" s="30">
        <f t="shared" si="110"/>
        <v>3.9648227078504919E-2</v>
      </c>
      <c r="J468" s="5">
        <f t="shared" si="111"/>
        <v>158.36185827279047</v>
      </c>
      <c r="K468" s="5">
        <f t="shared" si="112"/>
        <v>7.9065572421293524</v>
      </c>
      <c r="L468" s="11">
        <f t="shared" si="120"/>
        <v>1.4568749869429132E-3</v>
      </c>
      <c r="M468" s="11"/>
      <c r="N468" s="11"/>
      <c r="O468" s="11"/>
      <c r="P468" s="11"/>
      <c r="Q468" s="11"/>
      <c r="R468" s="11"/>
      <c r="S468" s="11"/>
    </row>
    <row r="469" spans="2:19" ht="1" customHeight="1">
      <c r="B469" s="1">
        <f t="shared" si="119"/>
        <v>31</v>
      </c>
      <c r="C469" s="31">
        <f t="shared" si="114"/>
        <v>1621.9196021321566</v>
      </c>
      <c r="D469" s="31">
        <f t="shared" si="115"/>
        <v>1668.2979909872361</v>
      </c>
      <c r="E469" s="31">
        <f t="shared" si="116"/>
        <v>1668.2979909872361</v>
      </c>
      <c r="F469" s="31">
        <f t="shared" si="117"/>
        <v>1508.8704050901119</v>
      </c>
      <c r="G469" s="31">
        <f t="shared" si="118"/>
        <v>1462.2594265042437</v>
      </c>
      <c r="H469" s="31">
        <f t="shared" si="109"/>
        <v>7929.6454157009839</v>
      </c>
      <c r="I469" s="30">
        <f t="shared" si="110"/>
        <v>3.9648227078504919E-2</v>
      </c>
      <c r="J469" s="5">
        <f t="shared" si="111"/>
        <v>158.36185827279047</v>
      </c>
      <c r="K469" s="5">
        <f t="shared" si="112"/>
        <v>7.9065572421293524</v>
      </c>
      <c r="L469" s="11">
        <f t="shared" si="120"/>
        <v>1.4568749869429132E-3</v>
      </c>
      <c r="M469" s="11"/>
      <c r="N469" s="11"/>
      <c r="O469" s="11"/>
      <c r="P469" s="11"/>
      <c r="Q469" s="11"/>
      <c r="R469" s="11"/>
      <c r="S469" s="11"/>
    </row>
    <row r="470" spans="2:19" ht="1" customHeight="1">
      <c r="B470" s="1">
        <f t="shared" si="119"/>
        <v>32</v>
      </c>
      <c r="C470" s="31">
        <f t="shared" si="114"/>
        <v>1621.9196021321566</v>
      </c>
      <c r="D470" s="31">
        <f t="shared" si="115"/>
        <v>1668.2979909872361</v>
      </c>
      <c r="E470" s="31">
        <f t="shared" si="116"/>
        <v>1668.2979909872361</v>
      </c>
      <c r="F470" s="31">
        <f t="shared" si="117"/>
        <v>1508.8704050901119</v>
      </c>
      <c r="G470" s="31">
        <f t="shared" si="118"/>
        <v>1462.2594265042437</v>
      </c>
      <c r="H470" s="31">
        <f t="shared" si="109"/>
        <v>7929.6454157009839</v>
      </c>
      <c r="I470" s="30">
        <f t="shared" ref="I470:I501" si="121">H470/$I$14</f>
        <v>3.9648227078504919E-2</v>
      </c>
      <c r="J470" s="5">
        <f t="shared" si="111"/>
        <v>158.36185827279047</v>
      </c>
      <c r="K470" s="5">
        <f t="shared" si="112"/>
        <v>7.9065572421293524</v>
      </c>
      <c r="L470" s="11">
        <f t="shared" ref="L470:L485" si="122">1-(C470*F470*G470*E470*D470)^(1/5)/AVERAGE(C470:G470)</f>
        <v>1.4568749869429132E-3</v>
      </c>
      <c r="M470" s="11"/>
      <c r="N470" s="11"/>
      <c r="O470" s="11"/>
      <c r="P470" s="11"/>
      <c r="Q470" s="11"/>
      <c r="R470" s="11"/>
      <c r="S470" s="11"/>
    </row>
    <row r="471" spans="2:19" ht="1" customHeight="1">
      <c r="B471" s="1">
        <f t="shared" si="119"/>
        <v>33</v>
      </c>
      <c r="C471" s="31">
        <f t="shared" ref="C471:C502" si="123">IF(B471&lt;$C$12,C54,$C$13)</f>
        <v>1621.9196021321566</v>
      </c>
      <c r="D471" s="31">
        <f t="shared" ref="D471:D502" si="124">IF(B471&lt;$D$12,D54,$D$13)</f>
        <v>1668.2979909872361</v>
      </c>
      <c r="E471" s="31">
        <f t="shared" ref="E471:E502" si="125">IF(B471&lt;$D$12,E54,$D$13)</f>
        <v>1668.2979909872361</v>
      </c>
      <c r="F471" s="31">
        <f t="shared" ref="F471:F502" si="126">IF(B471&lt;$F$12,F54,$F$13)</f>
        <v>1508.8704050901119</v>
      </c>
      <c r="G471" s="31">
        <f t="shared" ref="G471:G502" si="127">IF(B471&lt;$G$12,G54,$G$13)</f>
        <v>1462.2594265042437</v>
      </c>
      <c r="H471" s="31">
        <f t="shared" si="109"/>
        <v>7929.6454157009839</v>
      </c>
      <c r="I471" s="30">
        <f t="shared" si="121"/>
        <v>3.9648227078504919E-2</v>
      </c>
      <c r="J471" s="5">
        <f t="shared" si="111"/>
        <v>158.36185827279047</v>
      </c>
      <c r="K471" s="5">
        <f t="shared" si="112"/>
        <v>7.9065572421293524</v>
      </c>
      <c r="L471" s="11">
        <f t="shared" si="122"/>
        <v>1.4568749869429132E-3</v>
      </c>
      <c r="M471" s="11"/>
      <c r="N471" s="11"/>
      <c r="O471" s="11"/>
      <c r="P471" s="11"/>
      <c r="Q471" s="11"/>
      <c r="R471" s="11"/>
      <c r="S471" s="11"/>
    </row>
    <row r="472" spans="2:19" ht="1" customHeight="1">
      <c r="B472" s="1">
        <f t="shared" si="119"/>
        <v>34</v>
      </c>
      <c r="C472" s="31">
        <f t="shared" si="123"/>
        <v>1621.9196021321566</v>
      </c>
      <c r="D472" s="31">
        <f t="shared" si="124"/>
        <v>1668.2979909872361</v>
      </c>
      <c r="E472" s="31">
        <f t="shared" si="125"/>
        <v>1668.2979909872361</v>
      </c>
      <c r="F472" s="31">
        <f t="shared" si="126"/>
        <v>1508.8704050901119</v>
      </c>
      <c r="G472" s="31">
        <f t="shared" si="127"/>
        <v>1462.2594265042437</v>
      </c>
      <c r="H472" s="31">
        <f t="shared" si="109"/>
        <v>7929.6454157009839</v>
      </c>
      <c r="I472" s="30">
        <f t="shared" si="121"/>
        <v>3.9648227078504919E-2</v>
      </c>
      <c r="J472" s="5">
        <f t="shared" si="111"/>
        <v>158.36185827279047</v>
      </c>
      <c r="K472" s="5">
        <f t="shared" si="112"/>
        <v>7.9065572421293524</v>
      </c>
      <c r="L472" s="11">
        <f t="shared" si="122"/>
        <v>1.4568749869429132E-3</v>
      </c>
      <c r="M472" s="11"/>
      <c r="N472" s="11"/>
      <c r="O472" s="11"/>
      <c r="P472" s="11"/>
      <c r="Q472" s="11"/>
      <c r="R472" s="11"/>
      <c r="S472" s="11"/>
    </row>
    <row r="473" spans="2:19" ht="1" customHeight="1">
      <c r="B473" s="1">
        <f t="shared" si="119"/>
        <v>35</v>
      </c>
      <c r="C473" s="31">
        <f t="shared" si="123"/>
        <v>1621.9196021321566</v>
      </c>
      <c r="D473" s="31">
        <f t="shared" si="124"/>
        <v>1668.2979909872361</v>
      </c>
      <c r="E473" s="31">
        <f t="shared" si="125"/>
        <v>1668.2979909872361</v>
      </c>
      <c r="F473" s="31">
        <f t="shared" si="126"/>
        <v>1508.8704050901119</v>
      </c>
      <c r="G473" s="31">
        <f t="shared" si="127"/>
        <v>1462.2594265042437</v>
      </c>
      <c r="H473" s="31">
        <f t="shared" si="109"/>
        <v>7929.6454157009839</v>
      </c>
      <c r="I473" s="30">
        <f t="shared" si="121"/>
        <v>3.9648227078504919E-2</v>
      </c>
      <c r="J473" s="5">
        <f t="shared" si="111"/>
        <v>158.36185827279047</v>
      </c>
      <c r="K473" s="5">
        <f t="shared" si="112"/>
        <v>7.9065572421293524</v>
      </c>
      <c r="L473" s="11">
        <f t="shared" si="122"/>
        <v>1.4568749869429132E-3</v>
      </c>
      <c r="M473" s="11"/>
      <c r="N473" s="11"/>
      <c r="O473" s="11"/>
      <c r="P473" s="11"/>
      <c r="Q473" s="11"/>
      <c r="R473" s="11"/>
      <c r="S473" s="11"/>
    </row>
    <row r="474" spans="2:19" ht="1" customHeight="1">
      <c r="B474" s="1">
        <f t="shared" si="119"/>
        <v>36</v>
      </c>
      <c r="C474" s="31">
        <f t="shared" si="123"/>
        <v>1621.9196021321566</v>
      </c>
      <c r="D474" s="31">
        <f t="shared" si="124"/>
        <v>1668.2979909872361</v>
      </c>
      <c r="E474" s="31">
        <f t="shared" si="125"/>
        <v>1668.2979909872361</v>
      </c>
      <c r="F474" s="31">
        <f t="shared" si="126"/>
        <v>1508.8704050901119</v>
      </c>
      <c r="G474" s="31">
        <f t="shared" si="127"/>
        <v>1462.2594265042437</v>
      </c>
      <c r="H474" s="31">
        <f t="shared" si="109"/>
        <v>7929.6454157009839</v>
      </c>
      <c r="I474" s="30">
        <f t="shared" si="121"/>
        <v>3.9648227078504919E-2</v>
      </c>
      <c r="J474" s="5">
        <f t="shared" si="111"/>
        <v>158.36185827279047</v>
      </c>
      <c r="K474" s="5">
        <f t="shared" si="112"/>
        <v>7.9065572421293524</v>
      </c>
      <c r="L474" s="11">
        <f t="shared" si="122"/>
        <v>1.4568749869429132E-3</v>
      </c>
      <c r="M474" s="11"/>
      <c r="N474" s="11"/>
      <c r="O474" s="11"/>
      <c r="P474" s="11"/>
      <c r="Q474" s="11"/>
      <c r="R474" s="11"/>
      <c r="S474" s="11"/>
    </row>
    <row r="475" spans="2:19" ht="1" customHeight="1">
      <c r="B475" s="1">
        <f t="shared" si="119"/>
        <v>37</v>
      </c>
      <c r="C475" s="31">
        <f t="shared" si="123"/>
        <v>1621.9196021321566</v>
      </c>
      <c r="D475" s="31">
        <f t="shared" si="124"/>
        <v>1668.2979909872361</v>
      </c>
      <c r="E475" s="31">
        <f t="shared" si="125"/>
        <v>1668.2979909872361</v>
      </c>
      <c r="F475" s="31">
        <f t="shared" si="126"/>
        <v>1508.8704050901119</v>
      </c>
      <c r="G475" s="31">
        <f t="shared" si="127"/>
        <v>1462.2594265042437</v>
      </c>
      <c r="H475" s="31">
        <f t="shared" si="109"/>
        <v>7929.6454157009839</v>
      </c>
      <c r="I475" s="30">
        <f t="shared" si="121"/>
        <v>3.9648227078504919E-2</v>
      </c>
      <c r="J475" s="5">
        <f t="shared" si="111"/>
        <v>158.36185827279047</v>
      </c>
      <c r="K475" s="5">
        <f t="shared" si="112"/>
        <v>7.9065572421293524</v>
      </c>
      <c r="L475" s="11">
        <f t="shared" si="122"/>
        <v>1.4568749869429132E-3</v>
      </c>
      <c r="M475" s="11"/>
      <c r="N475" s="11"/>
      <c r="O475" s="11"/>
      <c r="P475" s="11"/>
      <c r="Q475" s="11"/>
      <c r="R475" s="11"/>
      <c r="S475" s="11"/>
    </row>
    <row r="476" spans="2:19" ht="1" customHeight="1">
      <c r="B476" s="1">
        <f t="shared" si="119"/>
        <v>38</v>
      </c>
      <c r="C476" s="31">
        <f t="shared" si="123"/>
        <v>1621.9196021321566</v>
      </c>
      <c r="D476" s="31">
        <f t="shared" si="124"/>
        <v>1668.2979909872361</v>
      </c>
      <c r="E476" s="31">
        <f t="shared" si="125"/>
        <v>1668.2979909872361</v>
      </c>
      <c r="F476" s="31">
        <f t="shared" si="126"/>
        <v>1508.8704050901119</v>
      </c>
      <c r="G476" s="31">
        <f t="shared" si="127"/>
        <v>1462.2594265042437</v>
      </c>
      <c r="H476" s="31">
        <f t="shared" si="109"/>
        <v>7929.6454157009839</v>
      </c>
      <c r="I476" s="30">
        <f t="shared" si="121"/>
        <v>3.9648227078504919E-2</v>
      </c>
      <c r="J476" s="5">
        <f t="shared" si="111"/>
        <v>158.36185827279047</v>
      </c>
      <c r="K476" s="5">
        <f t="shared" si="112"/>
        <v>7.9065572421293524</v>
      </c>
      <c r="L476" s="11">
        <f t="shared" si="122"/>
        <v>1.4568749869429132E-3</v>
      </c>
      <c r="M476" s="11"/>
      <c r="N476" s="11"/>
      <c r="O476" s="11"/>
      <c r="P476" s="11"/>
      <c r="Q476" s="11"/>
      <c r="R476" s="11"/>
      <c r="S476" s="11"/>
    </row>
    <row r="477" spans="2:19" ht="1" customHeight="1">
      <c r="B477" s="1">
        <f t="shared" si="119"/>
        <v>39</v>
      </c>
      <c r="C477" s="31">
        <f t="shared" si="123"/>
        <v>1621.9196021321566</v>
      </c>
      <c r="D477" s="31">
        <f t="shared" si="124"/>
        <v>1668.2979909872361</v>
      </c>
      <c r="E477" s="31">
        <f t="shared" si="125"/>
        <v>1668.2979909872361</v>
      </c>
      <c r="F477" s="31">
        <f t="shared" si="126"/>
        <v>1508.8704050901119</v>
      </c>
      <c r="G477" s="31">
        <f t="shared" si="127"/>
        <v>1462.2594265042437</v>
      </c>
      <c r="H477" s="31">
        <f t="shared" si="109"/>
        <v>7929.6454157009839</v>
      </c>
      <c r="I477" s="30">
        <f t="shared" si="121"/>
        <v>3.9648227078504919E-2</v>
      </c>
      <c r="J477" s="5">
        <f t="shared" si="111"/>
        <v>158.36185827279047</v>
      </c>
      <c r="K477" s="5">
        <f t="shared" si="112"/>
        <v>7.9065572421293524</v>
      </c>
      <c r="L477" s="11">
        <f t="shared" si="122"/>
        <v>1.4568749869429132E-3</v>
      </c>
      <c r="M477" s="11"/>
      <c r="N477" s="11"/>
      <c r="O477" s="11"/>
      <c r="P477" s="11"/>
      <c r="Q477" s="11"/>
      <c r="R477" s="11"/>
      <c r="S477" s="11"/>
    </row>
    <row r="478" spans="2:19" ht="1" customHeight="1">
      <c r="B478" s="1">
        <f t="shared" si="119"/>
        <v>40</v>
      </c>
      <c r="C478" s="31">
        <f t="shared" si="123"/>
        <v>1621.9196021321566</v>
      </c>
      <c r="D478" s="31">
        <f t="shared" si="124"/>
        <v>1668.2979909872361</v>
      </c>
      <c r="E478" s="31">
        <f t="shared" si="125"/>
        <v>1668.2979909872361</v>
      </c>
      <c r="F478" s="31">
        <f t="shared" si="126"/>
        <v>1508.8704050901119</v>
      </c>
      <c r="G478" s="31">
        <f t="shared" si="127"/>
        <v>1462.2594265042437</v>
      </c>
      <c r="H478" s="31">
        <f t="shared" si="109"/>
        <v>7929.6454157009839</v>
      </c>
      <c r="I478" s="30">
        <f t="shared" si="121"/>
        <v>3.9648227078504919E-2</v>
      </c>
      <c r="J478" s="5">
        <f t="shared" si="111"/>
        <v>158.36185827279047</v>
      </c>
      <c r="K478" s="5">
        <f t="shared" si="112"/>
        <v>7.9065572421293524</v>
      </c>
      <c r="L478" s="11">
        <f t="shared" si="122"/>
        <v>1.4568749869429132E-3</v>
      </c>
      <c r="M478" s="11"/>
      <c r="N478" s="11"/>
      <c r="O478" s="11"/>
      <c r="P478" s="11"/>
      <c r="Q478" s="11"/>
      <c r="R478" s="11"/>
      <c r="S478" s="11"/>
    </row>
    <row r="479" spans="2:19" ht="1" customHeight="1">
      <c r="B479" s="1">
        <f t="shared" si="119"/>
        <v>41</v>
      </c>
      <c r="C479" s="31">
        <f t="shared" si="123"/>
        <v>1621.9196021321566</v>
      </c>
      <c r="D479" s="31">
        <f t="shared" si="124"/>
        <v>1668.2979909872361</v>
      </c>
      <c r="E479" s="31">
        <f t="shared" si="125"/>
        <v>1668.2979909872361</v>
      </c>
      <c r="F479" s="31">
        <f t="shared" si="126"/>
        <v>1508.8704050901119</v>
      </c>
      <c r="G479" s="31">
        <f t="shared" si="127"/>
        <v>1462.2594265042437</v>
      </c>
      <c r="H479" s="31">
        <f t="shared" si="109"/>
        <v>7929.6454157009839</v>
      </c>
      <c r="I479" s="30">
        <f t="shared" si="121"/>
        <v>3.9648227078504919E-2</v>
      </c>
      <c r="J479" s="5">
        <f t="shared" si="111"/>
        <v>158.36185827279047</v>
      </c>
      <c r="K479" s="5">
        <f t="shared" si="112"/>
        <v>7.9065572421293524</v>
      </c>
      <c r="L479" s="11">
        <f t="shared" si="122"/>
        <v>1.4568749869429132E-3</v>
      </c>
      <c r="M479" s="11"/>
      <c r="N479" s="11"/>
      <c r="O479" s="11"/>
      <c r="P479" s="11"/>
      <c r="Q479" s="11"/>
      <c r="R479" s="11"/>
      <c r="S479" s="11"/>
    </row>
    <row r="480" spans="2:19" ht="1" customHeight="1">
      <c r="B480" s="1">
        <f t="shared" si="119"/>
        <v>42</v>
      </c>
      <c r="C480" s="31">
        <f t="shared" si="123"/>
        <v>1621.9196021321566</v>
      </c>
      <c r="D480" s="31">
        <f t="shared" si="124"/>
        <v>1668.2979909872361</v>
      </c>
      <c r="E480" s="31">
        <f t="shared" si="125"/>
        <v>1668.2979909872361</v>
      </c>
      <c r="F480" s="31">
        <f t="shared" si="126"/>
        <v>1508.8704050901119</v>
      </c>
      <c r="G480" s="31">
        <f t="shared" si="127"/>
        <v>1462.2594265042437</v>
      </c>
      <c r="H480" s="31">
        <f t="shared" si="109"/>
        <v>7929.6454157009839</v>
      </c>
      <c r="I480" s="30">
        <f t="shared" si="121"/>
        <v>3.9648227078504919E-2</v>
      </c>
      <c r="J480" s="5">
        <f t="shared" si="111"/>
        <v>158.36185827279047</v>
      </c>
      <c r="K480" s="5">
        <f t="shared" si="112"/>
        <v>7.9065572421293524</v>
      </c>
      <c r="L480" s="11">
        <f t="shared" si="122"/>
        <v>1.4568749869429132E-3</v>
      </c>
      <c r="M480" s="11"/>
      <c r="N480" s="11"/>
      <c r="O480" s="11"/>
      <c r="P480" s="11"/>
      <c r="Q480" s="11"/>
      <c r="R480" s="11"/>
      <c r="S480" s="11"/>
    </row>
    <row r="481" spans="2:19" ht="1" customHeight="1">
      <c r="B481" s="1">
        <f t="shared" si="119"/>
        <v>43</v>
      </c>
      <c r="C481" s="31">
        <f t="shared" si="123"/>
        <v>1621.9196021321566</v>
      </c>
      <c r="D481" s="31">
        <f t="shared" si="124"/>
        <v>1668.2979909872361</v>
      </c>
      <c r="E481" s="31">
        <f t="shared" si="125"/>
        <v>1668.2979909872361</v>
      </c>
      <c r="F481" s="31">
        <f t="shared" si="126"/>
        <v>1508.8704050901119</v>
      </c>
      <c r="G481" s="31">
        <f t="shared" si="127"/>
        <v>1462.2594265042437</v>
      </c>
      <c r="H481" s="31">
        <f t="shared" si="109"/>
        <v>7929.6454157009839</v>
      </c>
      <c r="I481" s="30">
        <f t="shared" si="121"/>
        <v>3.9648227078504919E-2</v>
      </c>
      <c r="J481" s="5">
        <f t="shared" si="111"/>
        <v>158.36185827279047</v>
      </c>
      <c r="K481" s="5">
        <f t="shared" si="112"/>
        <v>7.9065572421293524</v>
      </c>
      <c r="L481" s="11">
        <f t="shared" si="122"/>
        <v>1.4568749869429132E-3</v>
      </c>
      <c r="M481" s="11"/>
      <c r="N481" s="11"/>
      <c r="O481" s="11"/>
      <c r="P481" s="11"/>
      <c r="Q481" s="11"/>
      <c r="R481" s="11"/>
      <c r="S481" s="11"/>
    </row>
    <row r="482" spans="2:19" ht="1" customHeight="1">
      <c r="B482" s="1">
        <f t="shared" si="119"/>
        <v>44</v>
      </c>
      <c r="C482" s="31">
        <f t="shared" si="123"/>
        <v>1621.9196021321566</v>
      </c>
      <c r="D482" s="31">
        <f t="shared" si="124"/>
        <v>1668.2979909872361</v>
      </c>
      <c r="E482" s="31">
        <f t="shared" si="125"/>
        <v>1668.2979909872361</v>
      </c>
      <c r="F482" s="31">
        <f t="shared" si="126"/>
        <v>1508.8704050901119</v>
      </c>
      <c r="G482" s="31">
        <f t="shared" si="127"/>
        <v>1462.2594265042437</v>
      </c>
      <c r="H482" s="31">
        <f t="shared" si="109"/>
        <v>7929.6454157009839</v>
      </c>
      <c r="I482" s="30">
        <f t="shared" si="121"/>
        <v>3.9648227078504919E-2</v>
      </c>
      <c r="J482" s="5">
        <f t="shared" si="111"/>
        <v>158.36185827279047</v>
      </c>
      <c r="K482" s="5">
        <f t="shared" si="112"/>
        <v>7.9065572421293524</v>
      </c>
      <c r="L482" s="11">
        <f t="shared" si="122"/>
        <v>1.4568749869429132E-3</v>
      </c>
      <c r="M482" s="11"/>
      <c r="N482" s="11"/>
      <c r="O482" s="11"/>
      <c r="P482" s="11"/>
      <c r="Q482" s="11"/>
      <c r="R482" s="11"/>
      <c r="S482" s="11"/>
    </row>
    <row r="483" spans="2:19" ht="1" customHeight="1">
      <c r="B483" s="1">
        <f t="shared" si="119"/>
        <v>45</v>
      </c>
      <c r="C483" s="31">
        <f t="shared" si="123"/>
        <v>1621.9196021321566</v>
      </c>
      <c r="D483" s="31">
        <f t="shared" si="124"/>
        <v>1668.2979909872361</v>
      </c>
      <c r="E483" s="31">
        <f t="shared" si="125"/>
        <v>1668.2979909872361</v>
      </c>
      <c r="F483" s="31">
        <f t="shared" si="126"/>
        <v>1508.8704050901119</v>
      </c>
      <c r="G483" s="31">
        <f t="shared" si="127"/>
        <v>1462.2594265042437</v>
      </c>
      <c r="H483" s="31">
        <f t="shared" si="109"/>
        <v>7929.6454157009839</v>
      </c>
      <c r="I483" s="30">
        <f t="shared" si="121"/>
        <v>3.9648227078504919E-2</v>
      </c>
      <c r="J483" s="5">
        <f t="shared" si="111"/>
        <v>158.36185827279047</v>
      </c>
      <c r="K483" s="5">
        <f t="shared" si="112"/>
        <v>7.9065572421293524</v>
      </c>
      <c r="L483" s="11">
        <f t="shared" si="122"/>
        <v>1.4568749869429132E-3</v>
      </c>
      <c r="M483" s="11"/>
      <c r="N483" s="11"/>
      <c r="O483" s="11"/>
      <c r="P483" s="11"/>
      <c r="Q483" s="11"/>
      <c r="R483" s="11"/>
      <c r="S483" s="11"/>
    </row>
    <row r="484" spans="2:19" ht="1" customHeight="1">
      <c r="B484" s="1">
        <f t="shared" si="119"/>
        <v>46</v>
      </c>
      <c r="C484" s="31">
        <f t="shared" si="123"/>
        <v>1621.9196021321566</v>
      </c>
      <c r="D484" s="31">
        <f t="shared" si="124"/>
        <v>1668.2979909872361</v>
      </c>
      <c r="E484" s="31">
        <f t="shared" si="125"/>
        <v>1668.2979909872361</v>
      </c>
      <c r="F484" s="31">
        <f t="shared" si="126"/>
        <v>1508.8704050901119</v>
      </c>
      <c r="G484" s="31">
        <f t="shared" si="127"/>
        <v>1462.2594265042437</v>
      </c>
      <c r="H484" s="31">
        <f t="shared" si="109"/>
        <v>7929.6454157009839</v>
      </c>
      <c r="I484" s="30">
        <f t="shared" si="121"/>
        <v>3.9648227078504919E-2</v>
      </c>
      <c r="J484" s="5">
        <f t="shared" si="111"/>
        <v>158.36185827279047</v>
      </c>
      <c r="K484" s="5">
        <f t="shared" si="112"/>
        <v>7.9065572421293524</v>
      </c>
      <c r="L484" s="11">
        <f t="shared" si="122"/>
        <v>1.4568749869429132E-3</v>
      </c>
      <c r="M484" s="11"/>
      <c r="N484" s="11"/>
      <c r="O484" s="11"/>
      <c r="P484" s="11"/>
      <c r="Q484" s="11"/>
      <c r="R484" s="11"/>
      <c r="S484" s="11"/>
    </row>
    <row r="485" spans="2:19" ht="1" customHeight="1">
      <c r="B485" s="1">
        <f t="shared" si="119"/>
        <v>47</v>
      </c>
      <c r="C485" s="31">
        <f t="shared" si="123"/>
        <v>1621.9196021321566</v>
      </c>
      <c r="D485" s="31">
        <f t="shared" si="124"/>
        <v>1668.2979909872361</v>
      </c>
      <c r="E485" s="31">
        <f t="shared" si="125"/>
        <v>1668.2979909872361</v>
      </c>
      <c r="F485" s="31">
        <f t="shared" si="126"/>
        <v>1508.8704050901119</v>
      </c>
      <c r="G485" s="31">
        <f t="shared" si="127"/>
        <v>1462.2594265042437</v>
      </c>
      <c r="H485" s="31">
        <f t="shared" si="109"/>
        <v>7929.6454157009839</v>
      </c>
      <c r="I485" s="30">
        <f t="shared" si="121"/>
        <v>3.9648227078504919E-2</v>
      </c>
      <c r="J485" s="5">
        <f t="shared" si="111"/>
        <v>158.36185827279047</v>
      </c>
      <c r="K485" s="5">
        <f t="shared" si="112"/>
        <v>7.9065572421293524</v>
      </c>
      <c r="L485" s="11">
        <f t="shared" si="122"/>
        <v>1.4568749869429132E-3</v>
      </c>
      <c r="M485" s="11"/>
      <c r="N485" s="11"/>
      <c r="O485" s="11"/>
      <c r="P485" s="11"/>
      <c r="Q485" s="11"/>
      <c r="R485" s="11"/>
      <c r="S485" s="11"/>
    </row>
    <row r="486" spans="2:19" ht="1" customHeight="1">
      <c r="B486" s="1">
        <f t="shared" si="119"/>
        <v>48</v>
      </c>
      <c r="C486" s="31">
        <f t="shared" si="123"/>
        <v>1621.9196021321566</v>
      </c>
      <c r="D486" s="31">
        <f t="shared" si="124"/>
        <v>1668.2979909872361</v>
      </c>
      <c r="E486" s="31">
        <f t="shared" si="125"/>
        <v>1668.2979909872361</v>
      </c>
      <c r="F486" s="31">
        <f t="shared" si="126"/>
        <v>1508.8704050901119</v>
      </c>
      <c r="G486" s="31">
        <f t="shared" si="127"/>
        <v>1462.2594265042437</v>
      </c>
      <c r="H486" s="31">
        <f t="shared" si="109"/>
        <v>7929.6454157009839</v>
      </c>
      <c r="I486" s="30">
        <f t="shared" si="121"/>
        <v>3.9648227078504919E-2</v>
      </c>
      <c r="J486" s="5">
        <f t="shared" si="111"/>
        <v>158.36185827279047</v>
      </c>
      <c r="K486" s="5">
        <f t="shared" si="112"/>
        <v>7.9065572421293524</v>
      </c>
      <c r="L486" s="11">
        <f t="shared" ref="L486:L501" si="128">1-(C486*F486*G486*E486*D486)^(1/5)/AVERAGE(C486:G486)</f>
        <v>1.4568749869429132E-3</v>
      </c>
      <c r="M486" s="11"/>
      <c r="N486" s="11"/>
      <c r="O486" s="11"/>
      <c r="P486" s="11"/>
      <c r="Q486" s="11"/>
      <c r="R486" s="11"/>
      <c r="S486" s="11"/>
    </row>
    <row r="487" spans="2:19" ht="1" customHeight="1">
      <c r="B487" s="1">
        <f t="shared" si="119"/>
        <v>49</v>
      </c>
      <c r="C487" s="31">
        <f t="shared" si="123"/>
        <v>1621.9196021321566</v>
      </c>
      <c r="D487" s="31">
        <f t="shared" si="124"/>
        <v>1668.2979909872361</v>
      </c>
      <c r="E487" s="31">
        <f t="shared" si="125"/>
        <v>1668.2979909872361</v>
      </c>
      <c r="F487" s="31">
        <f t="shared" si="126"/>
        <v>1508.8704050901119</v>
      </c>
      <c r="G487" s="31">
        <f t="shared" si="127"/>
        <v>1462.2594265042437</v>
      </c>
      <c r="H487" s="31">
        <f t="shared" si="109"/>
        <v>7929.6454157009839</v>
      </c>
      <c r="I487" s="30">
        <f t="shared" si="121"/>
        <v>3.9648227078504919E-2</v>
      </c>
      <c r="J487" s="5">
        <f t="shared" si="111"/>
        <v>158.36185827279047</v>
      </c>
      <c r="K487" s="5">
        <f t="shared" si="112"/>
        <v>7.9065572421293524</v>
      </c>
      <c r="L487" s="11">
        <f t="shared" si="128"/>
        <v>1.4568749869429132E-3</v>
      </c>
      <c r="M487" s="11"/>
      <c r="N487" s="11"/>
      <c r="O487" s="11"/>
      <c r="P487" s="11"/>
      <c r="Q487" s="11"/>
      <c r="R487" s="11"/>
      <c r="S487" s="11"/>
    </row>
    <row r="488" spans="2:19" ht="1" customHeight="1">
      <c r="B488" s="1">
        <f t="shared" si="119"/>
        <v>50</v>
      </c>
      <c r="C488" s="31">
        <f t="shared" si="123"/>
        <v>1621.9196021321566</v>
      </c>
      <c r="D488" s="31">
        <f t="shared" si="124"/>
        <v>1668.2979909872361</v>
      </c>
      <c r="E488" s="31">
        <f t="shared" si="125"/>
        <v>1668.2979909872361</v>
      </c>
      <c r="F488" s="31">
        <f t="shared" si="126"/>
        <v>1508.8704050901119</v>
      </c>
      <c r="G488" s="31">
        <f t="shared" si="127"/>
        <v>1462.2594265042437</v>
      </c>
      <c r="H488" s="31">
        <f t="shared" si="109"/>
        <v>7929.6454157009839</v>
      </c>
      <c r="I488" s="30">
        <f t="shared" si="121"/>
        <v>3.9648227078504919E-2</v>
      </c>
      <c r="J488" s="5">
        <f t="shared" si="111"/>
        <v>158.36185827279047</v>
      </c>
      <c r="K488" s="5">
        <f t="shared" si="112"/>
        <v>7.9065572421293524</v>
      </c>
      <c r="L488" s="11">
        <f t="shared" si="128"/>
        <v>1.4568749869429132E-3</v>
      </c>
      <c r="M488" s="11"/>
      <c r="N488" s="11"/>
      <c r="O488" s="11"/>
      <c r="P488" s="11"/>
      <c r="Q488" s="11"/>
      <c r="R488" s="11"/>
      <c r="S488" s="11"/>
    </row>
    <row r="489" spans="2:19" ht="1" customHeight="1">
      <c r="B489" s="1">
        <f t="shared" si="119"/>
        <v>51</v>
      </c>
      <c r="C489" s="31">
        <f t="shared" si="123"/>
        <v>1621.9196021321566</v>
      </c>
      <c r="D489" s="31">
        <f t="shared" si="124"/>
        <v>1668.2979909872361</v>
      </c>
      <c r="E489" s="31">
        <f t="shared" si="125"/>
        <v>1668.2979909872361</v>
      </c>
      <c r="F489" s="31">
        <f t="shared" si="126"/>
        <v>1508.8704050901119</v>
      </c>
      <c r="G489" s="31">
        <f t="shared" si="127"/>
        <v>1462.2594265042437</v>
      </c>
      <c r="H489" s="31">
        <f t="shared" si="109"/>
        <v>7929.6454157009839</v>
      </c>
      <c r="I489" s="30">
        <f t="shared" si="121"/>
        <v>3.9648227078504919E-2</v>
      </c>
      <c r="J489" s="5">
        <f t="shared" si="111"/>
        <v>158.36185827279047</v>
      </c>
      <c r="K489" s="5">
        <f t="shared" si="112"/>
        <v>7.9065572421293524</v>
      </c>
      <c r="L489" s="11">
        <f t="shared" si="128"/>
        <v>1.4568749869429132E-3</v>
      </c>
      <c r="M489" s="11"/>
      <c r="N489" s="11"/>
      <c r="O489" s="11"/>
      <c r="P489" s="11"/>
      <c r="Q489" s="11"/>
      <c r="R489" s="11"/>
      <c r="S489" s="11"/>
    </row>
    <row r="490" spans="2:19" ht="1" customHeight="1">
      <c r="B490" s="1">
        <f t="shared" si="119"/>
        <v>52</v>
      </c>
      <c r="C490" s="31">
        <f t="shared" si="123"/>
        <v>1621.9196021321566</v>
      </c>
      <c r="D490" s="31">
        <f t="shared" si="124"/>
        <v>1668.2979909872361</v>
      </c>
      <c r="E490" s="31">
        <f t="shared" si="125"/>
        <v>1668.2979909872361</v>
      </c>
      <c r="F490" s="31">
        <f t="shared" si="126"/>
        <v>1508.8704050901119</v>
      </c>
      <c r="G490" s="31">
        <f t="shared" si="127"/>
        <v>1462.2594265042437</v>
      </c>
      <c r="H490" s="31">
        <f t="shared" si="109"/>
        <v>7929.6454157009839</v>
      </c>
      <c r="I490" s="30">
        <f t="shared" si="121"/>
        <v>3.9648227078504919E-2</v>
      </c>
      <c r="J490" s="5">
        <f t="shared" si="111"/>
        <v>158.36185827279047</v>
      </c>
      <c r="K490" s="5">
        <f t="shared" si="112"/>
        <v>7.9065572421293524</v>
      </c>
      <c r="L490" s="11">
        <f t="shared" si="128"/>
        <v>1.4568749869429132E-3</v>
      </c>
      <c r="M490" s="11"/>
      <c r="N490" s="11"/>
      <c r="O490" s="11"/>
      <c r="P490" s="11"/>
      <c r="Q490" s="11"/>
      <c r="R490" s="11"/>
      <c r="S490" s="11"/>
    </row>
    <row r="491" spans="2:19" ht="1" customHeight="1">
      <c r="B491" s="1">
        <f t="shared" si="119"/>
        <v>53</v>
      </c>
      <c r="C491" s="31">
        <f t="shared" si="123"/>
        <v>1621.9196021321566</v>
      </c>
      <c r="D491" s="31">
        <f t="shared" si="124"/>
        <v>1668.2979909872361</v>
      </c>
      <c r="E491" s="31">
        <f t="shared" si="125"/>
        <v>1668.2979909872361</v>
      </c>
      <c r="F491" s="31">
        <f t="shared" si="126"/>
        <v>1508.8704050901119</v>
      </c>
      <c r="G491" s="31">
        <f t="shared" si="127"/>
        <v>1462.2594265042437</v>
      </c>
      <c r="H491" s="31">
        <f t="shared" si="109"/>
        <v>7929.6454157009839</v>
      </c>
      <c r="I491" s="30">
        <f t="shared" si="121"/>
        <v>3.9648227078504919E-2</v>
      </c>
      <c r="J491" s="5">
        <f t="shared" si="111"/>
        <v>158.36185827279047</v>
      </c>
      <c r="K491" s="5">
        <f t="shared" si="112"/>
        <v>7.9065572421293524</v>
      </c>
      <c r="L491" s="11">
        <f t="shared" si="128"/>
        <v>1.4568749869429132E-3</v>
      </c>
      <c r="M491" s="11"/>
      <c r="N491" s="11"/>
      <c r="O491" s="11"/>
      <c r="P491" s="11"/>
      <c r="Q491" s="11"/>
      <c r="R491" s="11"/>
      <c r="S491" s="11"/>
    </row>
    <row r="492" spans="2:19" ht="1" customHeight="1">
      <c r="B492" s="1">
        <f t="shared" si="119"/>
        <v>54</v>
      </c>
      <c r="C492" s="31">
        <f t="shared" si="123"/>
        <v>1621.9196021321566</v>
      </c>
      <c r="D492" s="31">
        <f t="shared" si="124"/>
        <v>1668.2979909872361</v>
      </c>
      <c r="E492" s="31">
        <f t="shared" si="125"/>
        <v>1668.2979909872361</v>
      </c>
      <c r="F492" s="31">
        <f t="shared" si="126"/>
        <v>1508.8704050901119</v>
      </c>
      <c r="G492" s="31">
        <f t="shared" si="127"/>
        <v>1462.2594265042437</v>
      </c>
      <c r="H492" s="31">
        <f t="shared" si="109"/>
        <v>7929.6454157009839</v>
      </c>
      <c r="I492" s="30">
        <f t="shared" si="121"/>
        <v>3.9648227078504919E-2</v>
      </c>
      <c r="J492" s="5">
        <f t="shared" si="111"/>
        <v>158.36185827279047</v>
      </c>
      <c r="K492" s="5">
        <f t="shared" si="112"/>
        <v>7.9065572421293524</v>
      </c>
      <c r="L492" s="11">
        <f t="shared" si="128"/>
        <v>1.4568749869429132E-3</v>
      </c>
      <c r="M492" s="11"/>
      <c r="N492" s="11"/>
      <c r="O492" s="11"/>
      <c r="P492" s="11"/>
      <c r="Q492" s="11"/>
      <c r="R492" s="11"/>
      <c r="S492" s="11"/>
    </row>
    <row r="493" spans="2:19" ht="1" customHeight="1">
      <c r="B493" s="1">
        <f t="shared" si="119"/>
        <v>55</v>
      </c>
      <c r="C493" s="31">
        <f t="shared" si="123"/>
        <v>1621.9196021321566</v>
      </c>
      <c r="D493" s="31">
        <f t="shared" si="124"/>
        <v>1668.2979909872361</v>
      </c>
      <c r="E493" s="31">
        <f t="shared" si="125"/>
        <v>1668.2979909872361</v>
      </c>
      <c r="F493" s="31">
        <f t="shared" si="126"/>
        <v>1508.8704050901119</v>
      </c>
      <c r="G493" s="31">
        <f t="shared" si="127"/>
        <v>1462.2594265042437</v>
      </c>
      <c r="H493" s="31">
        <f t="shared" si="109"/>
        <v>7929.6454157009839</v>
      </c>
      <c r="I493" s="30">
        <f t="shared" si="121"/>
        <v>3.9648227078504919E-2</v>
      </c>
      <c r="J493" s="5">
        <f t="shared" si="111"/>
        <v>158.36185827279047</v>
      </c>
      <c r="K493" s="5">
        <f t="shared" si="112"/>
        <v>7.9065572421293524</v>
      </c>
      <c r="L493" s="11">
        <f t="shared" si="128"/>
        <v>1.4568749869429132E-3</v>
      </c>
      <c r="M493" s="11"/>
      <c r="N493" s="11"/>
      <c r="O493" s="11"/>
      <c r="P493" s="11"/>
      <c r="Q493" s="11"/>
      <c r="R493" s="11"/>
      <c r="S493" s="11"/>
    </row>
    <row r="494" spans="2:19" ht="1" customHeight="1">
      <c r="B494" s="1">
        <f t="shared" si="119"/>
        <v>56</v>
      </c>
      <c r="C494" s="31">
        <f t="shared" si="123"/>
        <v>1621.9196021321566</v>
      </c>
      <c r="D494" s="31">
        <f t="shared" si="124"/>
        <v>1668.2979909872361</v>
      </c>
      <c r="E494" s="31">
        <f t="shared" si="125"/>
        <v>1668.2979909872361</v>
      </c>
      <c r="F494" s="31">
        <f t="shared" si="126"/>
        <v>1508.8704050901119</v>
      </c>
      <c r="G494" s="31">
        <f t="shared" si="127"/>
        <v>1462.2594265042437</v>
      </c>
      <c r="H494" s="31">
        <f t="shared" si="109"/>
        <v>7929.6454157009839</v>
      </c>
      <c r="I494" s="30">
        <f t="shared" si="121"/>
        <v>3.9648227078504919E-2</v>
      </c>
      <c r="J494" s="5">
        <f t="shared" si="111"/>
        <v>158.36185827279047</v>
      </c>
      <c r="K494" s="5">
        <f t="shared" si="112"/>
        <v>7.9065572421293524</v>
      </c>
      <c r="L494" s="11">
        <f t="shared" si="128"/>
        <v>1.4568749869429132E-3</v>
      </c>
      <c r="M494" s="11"/>
      <c r="N494" s="11"/>
      <c r="O494" s="11"/>
      <c r="P494" s="11"/>
      <c r="Q494" s="11"/>
      <c r="R494" s="11"/>
      <c r="S494" s="11"/>
    </row>
    <row r="495" spans="2:19" ht="1" customHeight="1">
      <c r="B495" s="1">
        <f t="shared" si="119"/>
        <v>57</v>
      </c>
      <c r="C495" s="31">
        <f t="shared" si="123"/>
        <v>1621.9196021321566</v>
      </c>
      <c r="D495" s="31">
        <f t="shared" si="124"/>
        <v>1668.2979909872361</v>
      </c>
      <c r="E495" s="31">
        <f t="shared" si="125"/>
        <v>1668.2979909872361</v>
      </c>
      <c r="F495" s="31">
        <f t="shared" si="126"/>
        <v>1508.8704050901119</v>
      </c>
      <c r="G495" s="31">
        <f t="shared" si="127"/>
        <v>1462.2594265042437</v>
      </c>
      <c r="H495" s="31">
        <f t="shared" si="109"/>
        <v>7929.6454157009839</v>
      </c>
      <c r="I495" s="30">
        <f t="shared" si="121"/>
        <v>3.9648227078504919E-2</v>
      </c>
      <c r="J495" s="5">
        <f t="shared" si="111"/>
        <v>158.36185827279047</v>
      </c>
      <c r="K495" s="5">
        <f t="shared" si="112"/>
        <v>7.9065572421293524</v>
      </c>
      <c r="L495" s="11">
        <f t="shared" si="128"/>
        <v>1.4568749869429132E-3</v>
      </c>
      <c r="M495" s="11"/>
      <c r="N495" s="11"/>
      <c r="O495" s="11"/>
      <c r="P495" s="11"/>
      <c r="Q495" s="11"/>
      <c r="R495" s="11"/>
      <c r="S495" s="11"/>
    </row>
    <row r="496" spans="2:19" ht="1" customHeight="1">
      <c r="B496" s="1">
        <f t="shared" si="119"/>
        <v>58</v>
      </c>
      <c r="C496" s="31">
        <f t="shared" si="123"/>
        <v>1621.9196021321566</v>
      </c>
      <c r="D496" s="31">
        <f t="shared" si="124"/>
        <v>1668.2979909872361</v>
      </c>
      <c r="E496" s="31">
        <f t="shared" si="125"/>
        <v>1668.2979909872361</v>
      </c>
      <c r="F496" s="31">
        <f t="shared" si="126"/>
        <v>1508.8704050901119</v>
      </c>
      <c r="G496" s="31">
        <f t="shared" si="127"/>
        <v>1462.2594265042437</v>
      </c>
      <c r="H496" s="31">
        <f t="shared" si="109"/>
        <v>7929.6454157009839</v>
      </c>
      <c r="I496" s="30">
        <f t="shared" si="121"/>
        <v>3.9648227078504919E-2</v>
      </c>
      <c r="J496" s="5">
        <f t="shared" si="111"/>
        <v>158.36185827279047</v>
      </c>
      <c r="K496" s="5">
        <f t="shared" si="112"/>
        <v>7.9065572421293524</v>
      </c>
      <c r="L496" s="11">
        <f t="shared" si="128"/>
        <v>1.4568749869429132E-3</v>
      </c>
      <c r="M496" s="11"/>
      <c r="N496" s="11"/>
      <c r="O496" s="11"/>
      <c r="P496" s="11"/>
      <c r="Q496" s="11"/>
      <c r="R496" s="11"/>
      <c r="S496" s="11"/>
    </row>
    <row r="497" spans="2:19" ht="1" customHeight="1">
      <c r="B497" s="1">
        <f t="shared" si="119"/>
        <v>59</v>
      </c>
      <c r="C497" s="31">
        <f t="shared" si="123"/>
        <v>1621.9196021321566</v>
      </c>
      <c r="D497" s="31">
        <f t="shared" si="124"/>
        <v>1668.2979909872361</v>
      </c>
      <c r="E497" s="31">
        <f t="shared" si="125"/>
        <v>1668.2979909872361</v>
      </c>
      <c r="F497" s="31">
        <f t="shared" si="126"/>
        <v>1508.8704050901119</v>
      </c>
      <c r="G497" s="31">
        <f t="shared" si="127"/>
        <v>1462.2594265042437</v>
      </c>
      <c r="H497" s="31">
        <f t="shared" si="109"/>
        <v>7929.6454157009839</v>
      </c>
      <c r="I497" s="30">
        <f t="shared" si="121"/>
        <v>3.9648227078504919E-2</v>
      </c>
      <c r="J497" s="5">
        <f t="shared" si="111"/>
        <v>158.36185827279047</v>
      </c>
      <c r="K497" s="5">
        <f t="shared" si="112"/>
        <v>7.9065572421293524</v>
      </c>
      <c r="L497" s="11">
        <f t="shared" si="128"/>
        <v>1.4568749869429132E-3</v>
      </c>
      <c r="M497" s="11"/>
      <c r="N497" s="11"/>
      <c r="O497" s="11"/>
      <c r="P497" s="11"/>
      <c r="Q497" s="11"/>
      <c r="R497" s="11"/>
      <c r="S497" s="11"/>
    </row>
    <row r="498" spans="2:19" ht="1" customHeight="1">
      <c r="B498" s="1">
        <f t="shared" si="119"/>
        <v>60</v>
      </c>
      <c r="C498" s="31">
        <f t="shared" si="123"/>
        <v>1621.9196021321566</v>
      </c>
      <c r="D498" s="31">
        <f t="shared" si="124"/>
        <v>1668.2979909872361</v>
      </c>
      <c r="E498" s="31">
        <f t="shared" si="125"/>
        <v>1668.2979909872361</v>
      </c>
      <c r="F498" s="31">
        <f t="shared" si="126"/>
        <v>1508.8704050901119</v>
      </c>
      <c r="G498" s="31">
        <f t="shared" si="127"/>
        <v>1462.2594265042437</v>
      </c>
      <c r="H498" s="31">
        <f t="shared" si="109"/>
        <v>7929.6454157009839</v>
      </c>
      <c r="I498" s="30">
        <f t="shared" si="121"/>
        <v>3.9648227078504919E-2</v>
      </c>
      <c r="J498" s="5">
        <f t="shared" si="111"/>
        <v>158.36185827279047</v>
      </c>
      <c r="K498" s="5">
        <f t="shared" si="112"/>
        <v>7.9065572421293524</v>
      </c>
      <c r="L498" s="11">
        <f t="shared" si="128"/>
        <v>1.4568749869429132E-3</v>
      </c>
      <c r="M498" s="11"/>
      <c r="N498" s="11"/>
      <c r="O498" s="11"/>
      <c r="P498" s="11"/>
      <c r="Q498" s="11"/>
      <c r="R498" s="11"/>
      <c r="S498" s="11"/>
    </row>
    <row r="499" spans="2:19" ht="1" customHeight="1">
      <c r="B499" s="1">
        <f t="shared" si="119"/>
        <v>61</v>
      </c>
      <c r="C499" s="31">
        <f t="shared" si="123"/>
        <v>1621.9196021321566</v>
      </c>
      <c r="D499" s="31">
        <f t="shared" si="124"/>
        <v>1668.2979909872361</v>
      </c>
      <c r="E499" s="31">
        <f t="shared" si="125"/>
        <v>1668.2979909872361</v>
      </c>
      <c r="F499" s="31">
        <f t="shared" si="126"/>
        <v>1508.8704050901119</v>
      </c>
      <c r="G499" s="31">
        <f t="shared" si="127"/>
        <v>1462.2594265042437</v>
      </c>
      <c r="H499" s="31">
        <f t="shared" si="109"/>
        <v>7929.6454157009839</v>
      </c>
      <c r="I499" s="30">
        <f t="shared" si="121"/>
        <v>3.9648227078504919E-2</v>
      </c>
      <c r="J499" s="5">
        <f t="shared" si="111"/>
        <v>158.36185827279047</v>
      </c>
      <c r="K499" s="5">
        <f t="shared" si="112"/>
        <v>7.9065572421293524</v>
      </c>
      <c r="L499" s="11">
        <f t="shared" si="128"/>
        <v>1.4568749869429132E-3</v>
      </c>
      <c r="M499" s="11"/>
      <c r="N499" s="11"/>
      <c r="O499" s="11"/>
      <c r="P499" s="11"/>
      <c r="Q499" s="11"/>
      <c r="R499" s="11"/>
      <c r="S499" s="11"/>
    </row>
    <row r="500" spans="2:19" ht="1" customHeight="1">
      <c r="B500" s="1">
        <f t="shared" si="119"/>
        <v>62</v>
      </c>
      <c r="C500" s="31">
        <f t="shared" si="123"/>
        <v>1621.9196021321566</v>
      </c>
      <c r="D500" s="31">
        <f t="shared" si="124"/>
        <v>1668.2979909872361</v>
      </c>
      <c r="E500" s="31">
        <f t="shared" si="125"/>
        <v>1668.2979909872361</v>
      </c>
      <c r="F500" s="31">
        <f t="shared" si="126"/>
        <v>1508.8704050901119</v>
      </c>
      <c r="G500" s="31">
        <f t="shared" si="127"/>
        <v>1462.2594265042437</v>
      </c>
      <c r="H500" s="31">
        <f t="shared" si="109"/>
        <v>7929.6454157009839</v>
      </c>
      <c r="I500" s="30">
        <f t="shared" si="121"/>
        <v>3.9648227078504919E-2</v>
      </c>
      <c r="J500" s="5">
        <f t="shared" si="111"/>
        <v>158.36185827279047</v>
      </c>
      <c r="K500" s="5">
        <f t="shared" si="112"/>
        <v>7.9065572421293524</v>
      </c>
      <c r="L500" s="11">
        <f t="shared" si="128"/>
        <v>1.4568749869429132E-3</v>
      </c>
      <c r="M500" s="11"/>
      <c r="N500" s="11"/>
      <c r="O500" s="11"/>
      <c r="P500" s="11"/>
      <c r="Q500" s="11"/>
      <c r="R500" s="11"/>
      <c r="S500" s="11"/>
    </row>
    <row r="501" spans="2:19" ht="1" customHeight="1">
      <c r="B501" s="1">
        <f t="shared" si="119"/>
        <v>63</v>
      </c>
      <c r="C501" s="31">
        <f t="shared" si="123"/>
        <v>1621.9196021321566</v>
      </c>
      <c r="D501" s="31">
        <f t="shared" si="124"/>
        <v>1668.2979909872361</v>
      </c>
      <c r="E501" s="31">
        <f t="shared" si="125"/>
        <v>1668.2979909872361</v>
      </c>
      <c r="F501" s="31">
        <f t="shared" si="126"/>
        <v>1508.8704050901119</v>
      </c>
      <c r="G501" s="31">
        <f t="shared" si="127"/>
        <v>1462.2594265042437</v>
      </c>
      <c r="H501" s="31">
        <f t="shared" si="109"/>
        <v>7929.6454157009839</v>
      </c>
      <c r="I501" s="30">
        <f t="shared" si="121"/>
        <v>3.9648227078504919E-2</v>
      </c>
      <c r="J501" s="5">
        <f t="shared" si="111"/>
        <v>158.36185827279047</v>
      </c>
      <c r="K501" s="5">
        <f t="shared" si="112"/>
        <v>7.9065572421293524</v>
      </c>
      <c r="L501" s="11">
        <f t="shared" si="128"/>
        <v>1.4568749869429132E-3</v>
      </c>
      <c r="M501" s="11"/>
      <c r="N501" s="11"/>
      <c r="O501" s="11"/>
      <c r="P501" s="11"/>
      <c r="Q501" s="11"/>
      <c r="R501" s="11"/>
      <c r="S501" s="11"/>
    </row>
    <row r="502" spans="2:19" ht="1" customHeight="1">
      <c r="B502" s="1">
        <f t="shared" si="119"/>
        <v>64</v>
      </c>
      <c r="C502" s="31">
        <f t="shared" si="123"/>
        <v>1621.9196021321566</v>
      </c>
      <c r="D502" s="31">
        <f t="shared" si="124"/>
        <v>1668.2979909872361</v>
      </c>
      <c r="E502" s="31">
        <f t="shared" si="125"/>
        <v>1668.2979909872361</v>
      </c>
      <c r="F502" s="31">
        <f t="shared" si="126"/>
        <v>1508.8704050901119</v>
      </c>
      <c r="G502" s="31">
        <f t="shared" si="127"/>
        <v>1462.2594265042437</v>
      </c>
      <c r="H502" s="31">
        <f t="shared" ref="H502:H565" si="129">SUM(C502:G502)</f>
        <v>7929.6454157009839</v>
      </c>
      <c r="I502" s="30">
        <f t="shared" ref="I502:I533" si="130">H502/$I$14</f>
        <v>3.9648227078504919E-2</v>
      </c>
      <c r="J502" s="5">
        <f t="shared" ref="J502:J565" si="131">$I$3*H502*(1-L502)</f>
        <v>158.36185827279047</v>
      </c>
      <c r="K502" s="5">
        <f t="shared" ref="K502:K565" si="132">$I$9*J502*(1-L502)</f>
        <v>7.9065572421293524</v>
      </c>
      <c r="L502" s="11">
        <f t="shared" ref="L502:L517" si="133">1-(C502*F502*G502*E502*D502)^(1/5)/AVERAGE(C502:G502)</f>
        <v>1.4568749869429132E-3</v>
      </c>
      <c r="M502" s="11"/>
      <c r="N502" s="11"/>
      <c r="O502" s="11"/>
      <c r="P502" s="11"/>
      <c r="Q502" s="11"/>
      <c r="R502" s="11"/>
      <c r="S502" s="11"/>
    </row>
    <row r="503" spans="2:19" ht="1" customHeight="1">
      <c r="B503" s="1">
        <f t="shared" si="119"/>
        <v>65</v>
      </c>
      <c r="C503" s="31">
        <f t="shared" ref="C503:C534" si="134">IF(B503&lt;$C$12,C86,$C$13)</f>
        <v>1621.9196021321566</v>
      </c>
      <c r="D503" s="31">
        <f t="shared" ref="D503:D534" si="135">IF(B503&lt;$D$12,D86,$D$13)</f>
        <v>1668.2979909872361</v>
      </c>
      <c r="E503" s="31">
        <f t="shared" ref="E503:E534" si="136">IF(B503&lt;$D$12,E86,$D$13)</f>
        <v>1668.2979909872361</v>
      </c>
      <c r="F503" s="31">
        <f t="shared" ref="F503:F534" si="137">IF(B503&lt;$F$12,F86,$F$13)</f>
        <v>1508.8704050901119</v>
      </c>
      <c r="G503" s="31">
        <f t="shared" ref="G503:G534" si="138">IF(B503&lt;$G$12,G86,$G$13)</f>
        <v>1462.2594265042437</v>
      </c>
      <c r="H503" s="31">
        <f t="shared" si="129"/>
        <v>7929.6454157009839</v>
      </c>
      <c r="I503" s="30">
        <f t="shared" si="130"/>
        <v>3.9648227078504919E-2</v>
      </c>
      <c r="J503" s="5">
        <f t="shared" si="131"/>
        <v>158.36185827279047</v>
      </c>
      <c r="K503" s="5">
        <f t="shared" si="132"/>
        <v>7.9065572421293524</v>
      </c>
      <c r="L503" s="11">
        <f t="shared" si="133"/>
        <v>1.4568749869429132E-3</v>
      </c>
      <c r="M503" s="11"/>
      <c r="N503" s="11"/>
      <c r="O503" s="11"/>
      <c r="P503" s="11"/>
      <c r="Q503" s="11"/>
      <c r="R503" s="11"/>
      <c r="S503" s="11"/>
    </row>
    <row r="504" spans="2:19" ht="1" customHeight="1">
      <c r="B504" s="1">
        <f t="shared" si="119"/>
        <v>66</v>
      </c>
      <c r="C504" s="31">
        <f t="shared" si="134"/>
        <v>1621.9196021321566</v>
      </c>
      <c r="D504" s="31">
        <f t="shared" si="135"/>
        <v>1668.2979909872361</v>
      </c>
      <c r="E504" s="31">
        <f t="shared" si="136"/>
        <v>1668.2979909872361</v>
      </c>
      <c r="F504" s="31">
        <f t="shared" si="137"/>
        <v>1508.8704050901119</v>
      </c>
      <c r="G504" s="31">
        <f t="shared" si="138"/>
        <v>1462.2594265042437</v>
      </c>
      <c r="H504" s="31">
        <f t="shared" si="129"/>
        <v>7929.6454157009839</v>
      </c>
      <c r="I504" s="30">
        <f t="shared" si="130"/>
        <v>3.9648227078504919E-2</v>
      </c>
      <c r="J504" s="5">
        <f t="shared" si="131"/>
        <v>158.36185827279047</v>
      </c>
      <c r="K504" s="5">
        <f t="shared" si="132"/>
        <v>7.9065572421293524</v>
      </c>
      <c r="L504" s="11">
        <f t="shared" si="133"/>
        <v>1.4568749869429132E-3</v>
      </c>
      <c r="M504" s="11"/>
      <c r="N504" s="11"/>
      <c r="O504" s="11"/>
      <c r="P504" s="11"/>
      <c r="Q504" s="11"/>
      <c r="R504" s="11"/>
      <c r="S504" s="11"/>
    </row>
    <row r="505" spans="2:19" ht="1" customHeight="1">
      <c r="B505" s="1">
        <f t="shared" ref="B505:B568" si="139">B504+1</f>
        <v>67</v>
      </c>
      <c r="C505" s="31">
        <f t="shared" si="134"/>
        <v>1621.9196021321566</v>
      </c>
      <c r="D505" s="31">
        <f t="shared" si="135"/>
        <v>1668.2979909872361</v>
      </c>
      <c r="E505" s="31">
        <f t="shared" si="136"/>
        <v>1668.2979909872361</v>
      </c>
      <c r="F505" s="31">
        <f t="shared" si="137"/>
        <v>1508.8704050901119</v>
      </c>
      <c r="G505" s="31">
        <f t="shared" si="138"/>
        <v>1462.2594265042437</v>
      </c>
      <c r="H505" s="31">
        <f t="shared" si="129"/>
        <v>7929.6454157009839</v>
      </c>
      <c r="I505" s="30">
        <f t="shared" si="130"/>
        <v>3.9648227078504919E-2</v>
      </c>
      <c r="J505" s="5">
        <f t="shared" si="131"/>
        <v>158.36185827279047</v>
      </c>
      <c r="K505" s="5">
        <f t="shared" si="132"/>
        <v>7.9065572421293524</v>
      </c>
      <c r="L505" s="11">
        <f t="shared" si="133"/>
        <v>1.4568749869429132E-3</v>
      </c>
      <c r="M505" s="11"/>
      <c r="N505" s="11"/>
      <c r="O505" s="11"/>
      <c r="P505" s="11"/>
      <c r="Q505" s="11"/>
      <c r="R505" s="11"/>
      <c r="S505" s="11"/>
    </row>
    <row r="506" spans="2:19" ht="1" customHeight="1">
      <c r="B506" s="1">
        <f t="shared" si="139"/>
        <v>68</v>
      </c>
      <c r="C506" s="31">
        <f t="shared" si="134"/>
        <v>1621.9196021321566</v>
      </c>
      <c r="D506" s="31">
        <f t="shared" si="135"/>
        <v>1668.2979909872361</v>
      </c>
      <c r="E506" s="31">
        <f t="shared" si="136"/>
        <v>1668.2979909872361</v>
      </c>
      <c r="F506" s="31">
        <f t="shared" si="137"/>
        <v>1508.8704050901119</v>
      </c>
      <c r="G506" s="31">
        <f t="shared" si="138"/>
        <v>1462.2594265042437</v>
      </c>
      <c r="H506" s="31">
        <f t="shared" si="129"/>
        <v>7929.6454157009839</v>
      </c>
      <c r="I506" s="30">
        <f t="shared" si="130"/>
        <v>3.9648227078504919E-2</v>
      </c>
      <c r="J506" s="5">
        <f t="shared" si="131"/>
        <v>158.36185827279047</v>
      </c>
      <c r="K506" s="5">
        <f t="shared" si="132"/>
        <v>7.9065572421293524</v>
      </c>
      <c r="L506" s="11">
        <f t="shared" si="133"/>
        <v>1.4568749869429132E-3</v>
      </c>
      <c r="M506" s="11"/>
      <c r="N506" s="11"/>
      <c r="O506" s="11"/>
      <c r="P506" s="11"/>
      <c r="Q506" s="11"/>
      <c r="R506" s="11"/>
      <c r="S506" s="11"/>
    </row>
    <row r="507" spans="2:19" ht="1" customHeight="1">
      <c r="B507" s="1">
        <f t="shared" si="139"/>
        <v>69</v>
      </c>
      <c r="C507" s="31">
        <f t="shared" si="134"/>
        <v>1621.9196021321566</v>
      </c>
      <c r="D507" s="31">
        <f t="shared" si="135"/>
        <v>1668.2979909872361</v>
      </c>
      <c r="E507" s="31">
        <f t="shared" si="136"/>
        <v>1668.2979909872361</v>
      </c>
      <c r="F507" s="31">
        <f t="shared" si="137"/>
        <v>1508.8704050901119</v>
      </c>
      <c r="G507" s="31">
        <f t="shared" si="138"/>
        <v>1462.2594265042437</v>
      </c>
      <c r="H507" s="31">
        <f t="shared" si="129"/>
        <v>7929.6454157009839</v>
      </c>
      <c r="I507" s="30">
        <f t="shared" si="130"/>
        <v>3.9648227078504919E-2</v>
      </c>
      <c r="J507" s="5">
        <f t="shared" si="131"/>
        <v>158.36185827279047</v>
      </c>
      <c r="K507" s="5">
        <f t="shared" si="132"/>
        <v>7.9065572421293524</v>
      </c>
      <c r="L507" s="11">
        <f t="shared" si="133"/>
        <v>1.4568749869429132E-3</v>
      </c>
      <c r="M507" s="11"/>
      <c r="N507" s="11"/>
      <c r="O507" s="11"/>
      <c r="P507" s="11"/>
      <c r="Q507" s="11"/>
      <c r="R507" s="11"/>
      <c r="S507" s="11"/>
    </row>
    <row r="508" spans="2:19" ht="1" customHeight="1">
      <c r="B508" s="1">
        <f t="shared" si="139"/>
        <v>70</v>
      </c>
      <c r="C508" s="31">
        <f t="shared" si="134"/>
        <v>1621.9196021321566</v>
      </c>
      <c r="D508" s="31">
        <f t="shared" si="135"/>
        <v>1668.2979909872361</v>
      </c>
      <c r="E508" s="31">
        <f t="shared" si="136"/>
        <v>1668.2979909872361</v>
      </c>
      <c r="F508" s="31">
        <f t="shared" si="137"/>
        <v>1508.8704050901119</v>
      </c>
      <c r="G508" s="31">
        <f t="shared" si="138"/>
        <v>1462.2594265042437</v>
      </c>
      <c r="H508" s="31">
        <f t="shared" si="129"/>
        <v>7929.6454157009839</v>
      </c>
      <c r="I508" s="30">
        <f t="shared" si="130"/>
        <v>3.9648227078504919E-2</v>
      </c>
      <c r="J508" s="5">
        <f t="shared" si="131"/>
        <v>158.36185827279047</v>
      </c>
      <c r="K508" s="5">
        <f t="shared" si="132"/>
        <v>7.9065572421293524</v>
      </c>
      <c r="L508" s="11">
        <f t="shared" si="133"/>
        <v>1.4568749869429132E-3</v>
      </c>
      <c r="M508" s="11"/>
      <c r="N508" s="11"/>
      <c r="O508" s="11"/>
      <c r="P508" s="11"/>
      <c r="Q508" s="11"/>
      <c r="R508" s="11"/>
      <c r="S508" s="11"/>
    </row>
    <row r="509" spans="2:19" ht="1" customHeight="1">
      <c r="B509" s="1">
        <f t="shared" si="139"/>
        <v>71</v>
      </c>
      <c r="C509" s="31">
        <f t="shared" si="134"/>
        <v>1621.9196021321566</v>
      </c>
      <c r="D509" s="31">
        <f t="shared" si="135"/>
        <v>1668.2979909872361</v>
      </c>
      <c r="E509" s="31">
        <f t="shared" si="136"/>
        <v>1668.2979909872361</v>
      </c>
      <c r="F509" s="31">
        <f t="shared" si="137"/>
        <v>1508.8704050901119</v>
      </c>
      <c r="G509" s="31">
        <f t="shared" si="138"/>
        <v>1462.2594265042437</v>
      </c>
      <c r="H509" s="31">
        <f t="shared" si="129"/>
        <v>7929.6454157009839</v>
      </c>
      <c r="I509" s="30">
        <f t="shared" si="130"/>
        <v>3.9648227078504919E-2</v>
      </c>
      <c r="J509" s="5">
        <f t="shared" si="131"/>
        <v>158.36185827279047</v>
      </c>
      <c r="K509" s="5">
        <f t="shared" si="132"/>
        <v>7.9065572421293524</v>
      </c>
      <c r="L509" s="11">
        <f t="shared" si="133"/>
        <v>1.4568749869429132E-3</v>
      </c>
      <c r="M509" s="11"/>
      <c r="N509" s="11"/>
      <c r="O509" s="11"/>
      <c r="P509" s="11"/>
      <c r="Q509" s="11"/>
      <c r="R509" s="11"/>
      <c r="S509" s="11"/>
    </row>
    <row r="510" spans="2:19" ht="1" customHeight="1">
      <c r="B510" s="1">
        <f t="shared" si="139"/>
        <v>72</v>
      </c>
      <c r="C510" s="31">
        <f t="shared" si="134"/>
        <v>1621.9196021321566</v>
      </c>
      <c r="D510" s="31">
        <f t="shared" si="135"/>
        <v>1668.2979909872361</v>
      </c>
      <c r="E510" s="31">
        <f t="shared" si="136"/>
        <v>1668.2979909872361</v>
      </c>
      <c r="F510" s="31">
        <f t="shared" si="137"/>
        <v>1508.8704050901119</v>
      </c>
      <c r="G510" s="31">
        <f t="shared" si="138"/>
        <v>1462.2594265042437</v>
      </c>
      <c r="H510" s="31">
        <f t="shared" si="129"/>
        <v>7929.6454157009839</v>
      </c>
      <c r="I510" s="30">
        <f t="shared" si="130"/>
        <v>3.9648227078504919E-2</v>
      </c>
      <c r="J510" s="5">
        <f t="shared" si="131"/>
        <v>158.36185827279047</v>
      </c>
      <c r="K510" s="5">
        <f t="shared" si="132"/>
        <v>7.9065572421293524</v>
      </c>
      <c r="L510" s="11">
        <f t="shared" si="133"/>
        <v>1.4568749869429132E-3</v>
      </c>
      <c r="M510" s="11"/>
      <c r="N510" s="11"/>
      <c r="O510" s="11"/>
      <c r="P510" s="11"/>
      <c r="Q510" s="11"/>
      <c r="R510" s="11"/>
      <c r="S510" s="11"/>
    </row>
    <row r="511" spans="2:19" ht="1" customHeight="1">
      <c r="B511" s="1">
        <f t="shared" si="139"/>
        <v>73</v>
      </c>
      <c r="C511" s="31">
        <f t="shared" si="134"/>
        <v>1621.9196021321566</v>
      </c>
      <c r="D511" s="31">
        <f t="shared" si="135"/>
        <v>1668.2979909872361</v>
      </c>
      <c r="E511" s="31">
        <f t="shared" si="136"/>
        <v>1668.2979909872361</v>
      </c>
      <c r="F511" s="31">
        <f t="shared" si="137"/>
        <v>1508.8704050901119</v>
      </c>
      <c r="G511" s="31">
        <f t="shared" si="138"/>
        <v>1462.2594265042437</v>
      </c>
      <c r="H511" s="31">
        <f t="shared" si="129"/>
        <v>7929.6454157009839</v>
      </c>
      <c r="I511" s="30">
        <f t="shared" si="130"/>
        <v>3.9648227078504919E-2</v>
      </c>
      <c r="J511" s="5">
        <f t="shared" si="131"/>
        <v>158.36185827279047</v>
      </c>
      <c r="K511" s="5">
        <f t="shared" si="132"/>
        <v>7.9065572421293524</v>
      </c>
      <c r="L511" s="11">
        <f t="shared" si="133"/>
        <v>1.4568749869429132E-3</v>
      </c>
      <c r="M511" s="11"/>
      <c r="N511" s="11"/>
      <c r="O511" s="11"/>
      <c r="P511" s="11"/>
      <c r="Q511" s="11"/>
      <c r="R511" s="11"/>
      <c r="S511" s="11"/>
    </row>
    <row r="512" spans="2:19" ht="1" customHeight="1">
      <c r="B512" s="1">
        <f t="shared" si="139"/>
        <v>74</v>
      </c>
      <c r="C512" s="31">
        <f t="shared" si="134"/>
        <v>1621.9196021321566</v>
      </c>
      <c r="D512" s="31">
        <f t="shared" si="135"/>
        <v>1668.2979909872361</v>
      </c>
      <c r="E512" s="31">
        <f t="shared" si="136"/>
        <v>1668.2979909872361</v>
      </c>
      <c r="F512" s="31">
        <f t="shared" si="137"/>
        <v>1508.8704050901119</v>
      </c>
      <c r="G512" s="31">
        <f t="shared" si="138"/>
        <v>1462.2594265042437</v>
      </c>
      <c r="H512" s="31">
        <f t="shared" si="129"/>
        <v>7929.6454157009839</v>
      </c>
      <c r="I512" s="30">
        <f t="shared" si="130"/>
        <v>3.9648227078504919E-2</v>
      </c>
      <c r="J512" s="5">
        <f t="shared" si="131"/>
        <v>158.36185827279047</v>
      </c>
      <c r="K512" s="5">
        <f t="shared" si="132"/>
        <v>7.9065572421293524</v>
      </c>
      <c r="L512" s="11">
        <f t="shared" si="133"/>
        <v>1.4568749869429132E-3</v>
      </c>
      <c r="M512" s="11"/>
      <c r="N512" s="11"/>
      <c r="O512" s="11"/>
      <c r="P512" s="11"/>
      <c r="Q512" s="11"/>
      <c r="R512" s="11"/>
      <c r="S512" s="11"/>
    </row>
    <row r="513" spans="2:19" ht="1" customHeight="1">
      <c r="B513" s="1">
        <f t="shared" si="139"/>
        <v>75</v>
      </c>
      <c r="C513" s="31">
        <f t="shared" si="134"/>
        <v>1621.9196021321566</v>
      </c>
      <c r="D513" s="31">
        <f t="shared" si="135"/>
        <v>1668.2979909872361</v>
      </c>
      <c r="E513" s="31">
        <f t="shared" si="136"/>
        <v>1668.2979909872361</v>
      </c>
      <c r="F513" s="31">
        <f t="shared" si="137"/>
        <v>1508.8704050901119</v>
      </c>
      <c r="G513" s="31">
        <f t="shared" si="138"/>
        <v>1462.2594265042437</v>
      </c>
      <c r="H513" s="31">
        <f t="shared" si="129"/>
        <v>7929.6454157009839</v>
      </c>
      <c r="I513" s="30">
        <f t="shared" si="130"/>
        <v>3.9648227078504919E-2</v>
      </c>
      <c r="J513" s="5">
        <f t="shared" si="131"/>
        <v>158.36185827279047</v>
      </c>
      <c r="K513" s="5">
        <f t="shared" si="132"/>
        <v>7.9065572421293524</v>
      </c>
      <c r="L513" s="11">
        <f t="shared" si="133"/>
        <v>1.4568749869429132E-3</v>
      </c>
      <c r="M513" s="11"/>
      <c r="N513" s="11"/>
      <c r="O513" s="11"/>
      <c r="P513" s="11"/>
      <c r="Q513" s="11"/>
      <c r="R513" s="11"/>
      <c r="S513" s="11"/>
    </row>
    <row r="514" spans="2:19" ht="1" customHeight="1">
      <c r="B514" s="1">
        <f t="shared" si="139"/>
        <v>76</v>
      </c>
      <c r="C514" s="31">
        <f t="shared" si="134"/>
        <v>1621.9196021321566</v>
      </c>
      <c r="D514" s="31">
        <f t="shared" si="135"/>
        <v>1668.2979909872361</v>
      </c>
      <c r="E514" s="31">
        <f t="shared" si="136"/>
        <v>1668.2979909872361</v>
      </c>
      <c r="F514" s="31">
        <f t="shared" si="137"/>
        <v>1508.8704050901119</v>
      </c>
      <c r="G514" s="31">
        <f t="shared" si="138"/>
        <v>1462.2594265042437</v>
      </c>
      <c r="H514" s="31">
        <f t="shared" si="129"/>
        <v>7929.6454157009839</v>
      </c>
      <c r="I514" s="30">
        <f t="shared" si="130"/>
        <v>3.9648227078504919E-2</v>
      </c>
      <c r="J514" s="5">
        <f t="shared" si="131"/>
        <v>158.36185827279047</v>
      </c>
      <c r="K514" s="5">
        <f t="shared" si="132"/>
        <v>7.9065572421293524</v>
      </c>
      <c r="L514" s="11">
        <f t="shared" si="133"/>
        <v>1.4568749869429132E-3</v>
      </c>
      <c r="M514" s="11"/>
      <c r="N514" s="11"/>
      <c r="O514" s="11"/>
      <c r="P514" s="11"/>
      <c r="Q514" s="11"/>
      <c r="R514" s="11"/>
      <c r="S514" s="11"/>
    </row>
    <row r="515" spans="2:19" ht="1" customHeight="1">
      <c r="B515" s="1">
        <f t="shared" si="139"/>
        <v>77</v>
      </c>
      <c r="C515" s="31">
        <f t="shared" si="134"/>
        <v>1621.9196021321566</v>
      </c>
      <c r="D515" s="31">
        <f t="shared" si="135"/>
        <v>1668.2979909872361</v>
      </c>
      <c r="E515" s="31">
        <f t="shared" si="136"/>
        <v>1668.2979909872361</v>
      </c>
      <c r="F515" s="31">
        <f t="shared" si="137"/>
        <v>1508.8704050901119</v>
      </c>
      <c r="G515" s="31">
        <f t="shared" si="138"/>
        <v>1462.2594265042437</v>
      </c>
      <c r="H515" s="31">
        <f t="shared" si="129"/>
        <v>7929.6454157009839</v>
      </c>
      <c r="I515" s="30">
        <f t="shared" si="130"/>
        <v>3.9648227078504919E-2</v>
      </c>
      <c r="J515" s="5">
        <f t="shared" si="131"/>
        <v>158.36185827279047</v>
      </c>
      <c r="K515" s="5">
        <f t="shared" si="132"/>
        <v>7.9065572421293524</v>
      </c>
      <c r="L515" s="11">
        <f t="shared" si="133"/>
        <v>1.4568749869429132E-3</v>
      </c>
      <c r="M515" s="11"/>
      <c r="N515" s="11"/>
      <c r="O515" s="11"/>
      <c r="P515" s="11"/>
      <c r="Q515" s="11"/>
      <c r="R515" s="11"/>
      <c r="S515" s="11"/>
    </row>
    <row r="516" spans="2:19" ht="1" customHeight="1">
      <c r="B516" s="1">
        <f t="shared" si="139"/>
        <v>78</v>
      </c>
      <c r="C516" s="31">
        <f t="shared" si="134"/>
        <v>1621.9196021321566</v>
      </c>
      <c r="D516" s="31">
        <f t="shared" si="135"/>
        <v>1668.2979909872361</v>
      </c>
      <c r="E516" s="31">
        <f t="shared" si="136"/>
        <v>1668.2979909872361</v>
      </c>
      <c r="F516" s="31">
        <f t="shared" si="137"/>
        <v>1508.8704050901119</v>
      </c>
      <c r="G516" s="31">
        <f t="shared" si="138"/>
        <v>1462.2594265042437</v>
      </c>
      <c r="H516" s="31">
        <f t="shared" si="129"/>
        <v>7929.6454157009839</v>
      </c>
      <c r="I516" s="30">
        <f t="shared" si="130"/>
        <v>3.9648227078504919E-2</v>
      </c>
      <c r="J516" s="5">
        <f t="shared" si="131"/>
        <v>158.36185827279047</v>
      </c>
      <c r="K516" s="5">
        <f t="shared" si="132"/>
        <v>7.9065572421293524</v>
      </c>
      <c r="L516" s="11">
        <f t="shared" si="133"/>
        <v>1.4568749869429132E-3</v>
      </c>
      <c r="M516" s="11"/>
      <c r="N516" s="11"/>
      <c r="O516" s="11"/>
      <c r="P516" s="11"/>
      <c r="Q516" s="11"/>
      <c r="R516" s="11"/>
      <c r="S516" s="11"/>
    </row>
    <row r="517" spans="2:19" ht="1" customHeight="1">
      <c r="B517" s="1">
        <f t="shared" si="139"/>
        <v>79</v>
      </c>
      <c r="C517" s="31">
        <f t="shared" si="134"/>
        <v>1621.9196021321566</v>
      </c>
      <c r="D517" s="31">
        <f t="shared" si="135"/>
        <v>1668.2979909872361</v>
      </c>
      <c r="E517" s="31">
        <f t="shared" si="136"/>
        <v>1668.2979909872361</v>
      </c>
      <c r="F517" s="31">
        <f t="shared" si="137"/>
        <v>1508.8704050901119</v>
      </c>
      <c r="G517" s="31">
        <f t="shared" si="138"/>
        <v>1462.2594265042437</v>
      </c>
      <c r="H517" s="31">
        <f t="shared" si="129"/>
        <v>7929.6454157009839</v>
      </c>
      <c r="I517" s="30">
        <f t="shared" si="130"/>
        <v>3.9648227078504919E-2</v>
      </c>
      <c r="J517" s="5">
        <f t="shared" si="131"/>
        <v>158.36185827279047</v>
      </c>
      <c r="K517" s="5">
        <f t="shared" si="132"/>
        <v>7.9065572421293524</v>
      </c>
      <c r="L517" s="11">
        <f t="shared" si="133"/>
        <v>1.4568749869429132E-3</v>
      </c>
      <c r="M517" s="11"/>
      <c r="N517" s="11"/>
      <c r="O517" s="11"/>
      <c r="P517" s="11"/>
      <c r="Q517" s="11"/>
      <c r="R517" s="11"/>
      <c r="S517" s="11"/>
    </row>
    <row r="518" spans="2:19" ht="1" customHeight="1">
      <c r="B518" s="1">
        <f t="shared" si="139"/>
        <v>80</v>
      </c>
      <c r="C518" s="31">
        <f t="shared" si="134"/>
        <v>1621.9196021321566</v>
      </c>
      <c r="D518" s="31">
        <f t="shared" si="135"/>
        <v>1668.2979909872361</v>
      </c>
      <c r="E518" s="31">
        <f t="shared" si="136"/>
        <v>1668.2979909872361</v>
      </c>
      <c r="F518" s="31">
        <f t="shared" si="137"/>
        <v>1508.8704050901119</v>
      </c>
      <c r="G518" s="31">
        <f t="shared" si="138"/>
        <v>1462.2594265042437</v>
      </c>
      <c r="H518" s="31">
        <f t="shared" si="129"/>
        <v>7929.6454157009839</v>
      </c>
      <c r="I518" s="30">
        <f t="shared" si="130"/>
        <v>3.9648227078504919E-2</v>
      </c>
      <c r="J518" s="5">
        <f t="shared" si="131"/>
        <v>158.36185827279047</v>
      </c>
      <c r="K518" s="5">
        <f t="shared" si="132"/>
        <v>7.9065572421293524</v>
      </c>
      <c r="L518" s="11">
        <f t="shared" ref="L518:L533" si="140">1-(C518*F518*G518*E518*D518)^(1/5)/AVERAGE(C518:G518)</f>
        <v>1.4568749869429132E-3</v>
      </c>
      <c r="M518" s="11"/>
      <c r="N518" s="11"/>
      <c r="O518" s="11"/>
      <c r="P518" s="11"/>
      <c r="Q518" s="11"/>
      <c r="R518" s="11"/>
      <c r="S518" s="11"/>
    </row>
    <row r="519" spans="2:19" ht="1" customHeight="1">
      <c r="B519" s="1">
        <f t="shared" si="139"/>
        <v>81</v>
      </c>
      <c r="C519" s="31">
        <f t="shared" si="134"/>
        <v>1621.9196021321566</v>
      </c>
      <c r="D519" s="31">
        <f t="shared" si="135"/>
        <v>1668.2979909872361</v>
      </c>
      <c r="E519" s="31">
        <f t="shared" si="136"/>
        <v>1668.2979909872361</v>
      </c>
      <c r="F519" s="31">
        <f t="shared" si="137"/>
        <v>1508.8704050901119</v>
      </c>
      <c r="G519" s="31">
        <f t="shared" si="138"/>
        <v>1462.2594265042437</v>
      </c>
      <c r="H519" s="31">
        <f t="shared" si="129"/>
        <v>7929.6454157009839</v>
      </c>
      <c r="I519" s="30">
        <f t="shared" si="130"/>
        <v>3.9648227078504919E-2</v>
      </c>
      <c r="J519" s="5">
        <f t="shared" si="131"/>
        <v>158.36185827279047</v>
      </c>
      <c r="K519" s="5">
        <f t="shared" si="132"/>
        <v>7.9065572421293524</v>
      </c>
      <c r="L519" s="11">
        <f t="shared" si="140"/>
        <v>1.4568749869429132E-3</v>
      </c>
      <c r="M519" s="11"/>
      <c r="N519" s="11"/>
      <c r="O519" s="11"/>
      <c r="P519" s="11"/>
      <c r="Q519" s="11"/>
      <c r="R519" s="11"/>
      <c r="S519" s="11"/>
    </row>
    <row r="520" spans="2:19" ht="1" customHeight="1">
      <c r="B520" s="1">
        <f t="shared" si="139"/>
        <v>82</v>
      </c>
      <c r="C520" s="31">
        <f t="shared" si="134"/>
        <v>1621.9196021321566</v>
      </c>
      <c r="D520" s="31">
        <f t="shared" si="135"/>
        <v>1668.2979909872361</v>
      </c>
      <c r="E520" s="31">
        <f t="shared" si="136"/>
        <v>1668.2979909872361</v>
      </c>
      <c r="F520" s="31">
        <f t="shared" si="137"/>
        <v>1508.8704050901119</v>
      </c>
      <c r="G520" s="31">
        <f t="shared" si="138"/>
        <v>1462.2594265042437</v>
      </c>
      <c r="H520" s="31">
        <f t="shared" si="129"/>
        <v>7929.6454157009839</v>
      </c>
      <c r="I520" s="30">
        <f t="shared" si="130"/>
        <v>3.9648227078504919E-2</v>
      </c>
      <c r="J520" s="5">
        <f t="shared" si="131"/>
        <v>158.36185827279047</v>
      </c>
      <c r="K520" s="5">
        <f t="shared" si="132"/>
        <v>7.9065572421293524</v>
      </c>
      <c r="L520" s="11">
        <f t="shared" si="140"/>
        <v>1.4568749869429132E-3</v>
      </c>
      <c r="M520" s="11"/>
      <c r="N520" s="11"/>
      <c r="O520" s="11"/>
      <c r="P520" s="11"/>
      <c r="Q520" s="11"/>
      <c r="R520" s="11"/>
      <c r="S520" s="11"/>
    </row>
    <row r="521" spans="2:19" ht="1" customHeight="1">
      <c r="B521" s="1">
        <f t="shared" si="139"/>
        <v>83</v>
      </c>
      <c r="C521" s="31">
        <f t="shared" si="134"/>
        <v>1621.9196021321566</v>
      </c>
      <c r="D521" s="31">
        <f t="shared" si="135"/>
        <v>1668.2979909872361</v>
      </c>
      <c r="E521" s="31">
        <f t="shared" si="136"/>
        <v>1668.2979909872361</v>
      </c>
      <c r="F521" s="31">
        <f t="shared" si="137"/>
        <v>1508.8704050901119</v>
      </c>
      <c r="G521" s="31">
        <f t="shared" si="138"/>
        <v>1462.2594265042437</v>
      </c>
      <c r="H521" s="31">
        <f t="shared" si="129"/>
        <v>7929.6454157009839</v>
      </c>
      <c r="I521" s="30">
        <f t="shared" si="130"/>
        <v>3.9648227078504919E-2</v>
      </c>
      <c r="J521" s="5">
        <f t="shared" si="131"/>
        <v>158.36185827279047</v>
      </c>
      <c r="K521" s="5">
        <f t="shared" si="132"/>
        <v>7.9065572421293524</v>
      </c>
      <c r="L521" s="11">
        <f t="shared" si="140"/>
        <v>1.4568749869429132E-3</v>
      </c>
      <c r="M521" s="11"/>
      <c r="N521" s="11"/>
      <c r="O521" s="11"/>
      <c r="P521" s="11"/>
      <c r="Q521" s="11"/>
      <c r="R521" s="11"/>
      <c r="S521" s="11"/>
    </row>
    <row r="522" spans="2:19" ht="1" customHeight="1">
      <c r="B522" s="1">
        <f t="shared" si="139"/>
        <v>84</v>
      </c>
      <c r="C522" s="31">
        <f t="shared" si="134"/>
        <v>1621.9196021321566</v>
      </c>
      <c r="D522" s="31">
        <f t="shared" si="135"/>
        <v>1668.2979909872361</v>
      </c>
      <c r="E522" s="31">
        <f t="shared" si="136"/>
        <v>1668.2979909872361</v>
      </c>
      <c r="F522" s="31">
        <f t="shared" si="137"/>
        <v>1508.8704050901119</v>
      </c>
      <c r="G522" s="31">
        <f t="shared" si="138"/>
        <v>1462.2594265042437</v>
      </c>
      <c r="H522" s="31">
        <f t="shared" si="129"/>
        <v>7929.6454157009839</v>
      </c>
      <c r="I522" s="30">
        <f t="shared" si="130"/>
        <v>3.9648227078504919E-2</v>
      </c>
      <c r="J522" s="5">
        <f t="shared" si="131"/>
        <v>158.36185827279047</v>
      </c>
      <c r="K522" s="5">
        <f t="shared" si="132"/>
        <v>7.9065572421293524</v>
      </c>
      <c r="L522" s="11">
        <f t="shared" si="140"/>
        <v>1.4568749869429132E-3</v>
      </c>
      <c r="M522" s="11"/>
      <c r="N522" s="11"/>
      <c r="O522" s="11"/>
      <c r="P522" s="11"/>
      <c r="Q522" s="11"/>
      <c r="R522" s="11"/>
      <c r="S522" s="11"/>
    </row>
    <row r="523" spans="2:19" ht="1" customHeight="1">
      <c r="B523" s="1">
        <f t="shared" si="139"/>
        <v>85</v>
      </c>
      <c r="C523" s="31">
        <f t="shared" si="134"/>
        <v>1621.9196021321566</v>
      </c>
      <c r="D523" s="31">
        <f t="shared" si="135"/>
        <v>1668.2979909872361</v>
      </c>
      <c r="E523" s="31">
        <f t="shared" si="136"/>
        <v>1668.2979909872361</v>
      </c>
      <c r="F523" s="31">
        <f t="shared" si="137"/>
        <v>1508.8704050901119</v>
      </c>
      <c r="G523" s="31">
        <f t="shared" si="138"/>
        <v>1462.2594265042437</v>
      </c>
      <c r="H523" s="31">
        <f t="shared" si="129"/>
        <v>7929.6454157009839</v>
      </c>
      <c r="I523" s="30">
        <f t="shared" si="130"/>
        <v>3.9648227078504919E-2</v>
      </c>
      <c r="J523" s="5">
        <f t="shared" si="131"/>
        <v>158.36185827279047</v>
      </c>
      <c r="K523" s="5">
        <f t="shared" si="132"/>
        <v>7.9065572421293524</v>
      </c>
      <c r="L523" s="11">
        <f t="shared" si="140"/>
        <v>1.4568749869429132E-3</v>
      </c>
      <c r="M523" s="11"/>
      <c r="N523" s="11"/>
      <c r="O523" s="11"/>
      <c r="P523" s="11"/>
      <c r="Q523" s="11"/>
      <c r="R523" s="11"/>
      <c r="S523" s="11"/>
    </row>
    <row r="524" spans="2:19" ht="1" customHeight="1">
      <c r="B524" s="1">
        <f t="shared" si="139"/>
        <v>86</v>
      </c>
      <c r="C524" s="31">
        <f t="shared" si="134"/>
        <v>1621.9196021321566</v>
      </c>
      <c r="D524" s="31">
        <f t="shared" si="135"/>
        <v>1668.2979909872361</v>
      </c>
      <c r="E524" s="31">
        <f t="shared" si="136"/>
        <v>1668.2979909872361</v>
      </c>
      <c r="F524" s="31">
        <f t="shared" si="137"/>
        <v>1508.8704050901119</v>
      </c>
      <c r="G524" s="31">
        <f t="shared" si="138"/>
        <v>1462.2594265042437</v>
      </c>
      <c r="H524" s="31">
        <f t="shared" si="129"/>
        <v>7929.6454157009839</v>
      </c>
      <c r="I524" s="30">
        <f t="shared" si="130"/>
        <v>3.9648227078504919E-2</v>
      </c>
      <c r="J524" s="5">
        <f t="shared" si="131"/>
        <v>158.36185827279047</v>
      </c>
      <c r="K524" s="5">
        <f t="shared" si="132"/>
        <v>7.9065572421293524</v>
      </c>
      <c r="L524" s="11">
        <f t="shared" si="140"/>
        <v>1.4568749869429132E-3</v>
      </c>
      <c r="M524" s="11"/>
      <c r="N524" s="11"/>
      <c r="O524" s="11"/>
      <c r="P524" s="11"/>
      <c r="Q524" s="11"/>
      <c r="R524" s="11"/>
      <c r="S524" s="11"/>
    </row>
    <row r="525" spans="2:19" ht="1" customHeight="1">
      <c r="B525" s="1">
        <f t="shared" si="139"/>
        <v>87</v>
      </c>
      <c r="C525" s="31">
        <f t="shared" si="134"/>
        <v>1621.9196021321566</v>
      </c>
      <c r="D525" s="31">
        <f t="shared" si="135"/>
        <v>1668.2979909872361</v>
      </c>
      <c r="E525" s="31">
        <f t="shared" si="136"/>
        <v>1668.2979909872361</v>
      </c>
      <c r="F525" s="31">
        <f t="shared" si="137"/>
        <v>1508.8704050901119</v>
      </c>
      <c r="G525" s="31">
        <f t="shared" si="138"/>
        <v>1462.2594265042437</v>
      </c>
      <c r="H525" s="31">
        <f t="shared" si="129"/>
        <v>7929.6454157009839</v>
      </c>
      <c r="I525" s="30">
        <f t="shared" si="130"/>
        <v>3.9648227078504919E-2</v>
      </c>
      <c r="J525" s="5">
        <f t="shared" si="131"/>
        <v>158.36185827279047</v>
      </c>
      <c r="K525" s="5">
        <f t="shared" si="132"/>
        <v>7.9065572421293524</v>
      </c>
      <c r="L525" s="11">
        <f t="shared" si="140"/>
        <v>1.4568749869429132E-3</v>
      </c>
      <c r="M525" s="11"/>
      <c r="N525" s="11"/>
      <c r="O525" s="11"/>
      <c r="P525" s="11"/>
      <c r="Q525" s="11"/>
      <c r="R525" s="11"/>
      <c r="S525" s="11"/>
    </row>
    <row r="526" spans="2:19" ht="1" customHeight="1">
      <c r="B526" s="1">
        <f t="shared" si="139"/>
        <v>88</v>
      </c>
      <c r="C526" s="31">
        <f t="shared" si="134"/>
        <v>1621.9196021321566</v>
      </c>
      <c r="D526" s="31">
        <f t="shared" si="135"/>
        <v>1668.2979909872361</v>
      </c>
      <c r="E526" s="31">
        <f t="shared" si="136"/>
        <v>1668.2979909872361</v>
      </c>
      <c r="F526" s="31">
        <f t="shared" si="137"/>
        <v>1508.8704050901119</v>
      </c>
      <c r="G526" s="31">
        <f t="shared" si="138"/>
        <v>1462.2594265042437</v>
      </c>
      <c r="H526" s="31">
        <f t="shared" si="129"/>
        <v>7929.6454157009839</v>
      </c>
      <c r="I526" s="30">
        <f t="shared" si="130"/>
        <v>3.9648227078504919E-2</v>
      </c>
      <c r="J526" s="5">
        <f t="shared" si="131"/>
        <v>158.36185827279047</v>
      </c>
      <c r="K526" s="5">
        <f t="shared" si="132"/>
        <v>7.9065572421293524</v>
      </c>
      <c r="L526" s="11">
        <f t="shared" si="140"/>
        <v>1.4568749869429132E-3</v>
      </c>
      <c r="M526" s="11"/>
      <c r="N526" s="11"/>
      <c r="O526" s="11"/>
      <c r="P526" s="11"/>
      <c r="Q526" s="11"/>
      <c r="R526" s="11"/>
      <c r="S526" s="11"/>
    </row>
    <row r="527" spans="2:19" ht="1" customHeight="1">
      <c r="B527" s="1">
        <f t="shared" si="139"/>
        <v>89</v>
      </c>
      <c r="C527" s="31">
        <f t="shared" si="134"/>
        <v>1621.9196021321566</v>
      </c>
      <c r="D527" s="31">
        <f t="shared" si="135"/>
        <v>1668.2979909872361</v>
      </c>
      <c r="E527" s="31">
        <f t="shared" si="136"/>
        <v>1668.2979909872361</v>
      </c>
      <c r="F527" s="31">
        <f t="shared" si="137"/>
        <v>1508.8704050901119</v>
      </c>
      <c r="G527" s="31">
        <f t="shared" si="138"/>
        <v>1462.2594265042437</v>
      </c>
      <c r="H527" s="31">
        <f t="shared" si="129"/>
        <v>7929.6454157009839</v>
      </c>
      <c r="I527" s="30">
        <f t="shared" si="130"/>
        <v>3.9648227078504919E-2</v>
      </c>
      <c r="J527" s="5">
        <f t="shared" si="131"/>
        <v>158.36185827279047</v>
      </c>
      <c r="K527" s="5">
        <f t="shared" si="132"/>
        <v>7.9065572421293524</v>
      </c>
      <c r="L527" s="11">
        <f t="shared" si="140"/>
        <v>1.4568749869429132E-3</v>
      </c>
      <c r="M527" s="11"/>
      <c r="N527" s="11"/>
      <c r="O527" s="11"/>
      <c r="P527" s="11"/>
      <c r="Q527" s="11"/>
      <c r="R527" s="11"/>
      <c r="S527" s="11"/>
    </row>
    <row r="528" spans="2:19" ht="1" customHeight="1">
      <c r="B528" s="1">
        <f t="shared" si="139"/>
        <v>90</v>
      </c>
      <c r="C528" s="31">
        <f t="shared" si="134"/>
        <v>1621.9196021321566</v>
      </c>
      <c r="D528" s="31">
        <f t="shared" si="135"/>
        <v>1668.2979909872361</v>
      </c>
      <c r="E528" s="31">
        <f t="shared" si="136"/>
        <v>1668.2979909872361</v>
      </c>
      <c r="F528" s="31">
        <f t="shared" si="137"/>
        <v>1508.8704050901119</v>
      </c>
      <c r="G528" s="31">
        <f t="shared" si="138"/>
        <v>1462.2594265042437</v>
      </c>
      <c r="H528" s="31">
        <f t="shared" si="129"/>
        <v>7929.6454157009839</v>
      </c>
      <c r="I528" s="30">
        <f t="shared" si="130"/>
        <v>3.9648227078504919E-2</v>
      </c>
      <c r="J528" s="5">
        <f t="shared" si="131"/>
        <v>158.36185827279047</v>
      </c>
      <c r="K528" s="5">
        <f t="shared" si="132"/>
        <v>7.9065572421293524</v>
      </c>
      <c r="L528" s="11">
        <f t="shared" si="140"/>
        <v>1.4568749869429132E-3</v>
      </c>
      <c r="M528" s="11"/>
      <c r="N528" s="11"/>
      <c r="O528" s="11"/>
      <c r="P528" s="11"/>
      <c r="Q528" s="11"/>
      <c r="R528" s="11"/>
      <c r="S528" s="11"/>
    </row>
    <row r="529" spans="2:19" ht="1" customHeight="1">
      <c r="B529" s="1">
        <f t="shared" si="139"/>
        <v>91</v>
      </c>
      <c r="C529" s="31">
        <f t="shared" si="134"/>
        <v>1621.9196021321566</v>
      </c>
      <c r="D529" s="31">
        <f t="shared" si="135"/>
        <v>1668.2979909872361</v>
      </c>
      <c r="E529" s="31">
        <f t="shared" si="136"/>
        <v>1668.2979909872361</v>
      </c>
      <c r="F529" s="31">
        <f t="shared" si="137"/>
        <v>1508.8704050901119</v>
      </c>
      <c r="G529" s="31">
        <f t="shared" si="138"/>
        <v>1462.2594265042437</v>
      </c>
      <c r="H529" s="31">
        <f t="shared" si="129"/>
        <v>7929.6454157009839</v>
      </c>
      <c r="I529" s="30">
        <f t="shared" si="130"/>
        <v>3.9648227078504919E-2</v>
      </c>
      <c r="J529" s="5">
        <f t="shared" si="131"/>
        <v>158.36185827279047</v>
      </c>
      <c r="K529" s="5">
        <f t="shared" si="132"/>
        <v>7.9065572421293524</v>
      </c>
      <c r="L529" s="11">
        <f t="shared" si="140"/>
        <v>1.4568749869429132E-3</v>
      </c>
      <c r="M529" s="11"/>
      <c r="N529" s="11"/>
      <c r="O529" s="11"/>
      <c r="P529" s="11"/>
      <c r="Q529" s="11"/>
      <c r="R529" s="11"/>
      <c r="S529" s="11"/>
    </row>
    <row r="530" spans="2:19" ht="1" customHeight="1">
      <c r="B530" s="1">
        <f t="shared" si="139"/>
        <v>92</v>
      </c>
      <c r="C530" s="31">
        <f t="shared" si="134"/>
        <v>1621.9196021321566</v>
      </c>
      <c r="D530" s="31">
        <f t="shared" si="135"/>
        <v>1668.2979909872361</v>
      </c>
      <c r="E530" s="31">
        <f t="shared" si="136"/>
        <v>1668.2979909872361</v>
      </c>
      <c r="F530" s="31">
        <f t="shared" si="137"/>
        <v>1508.8704050901119</v>
      </c>
      <c r="G530" s="31">
        <f t="shared" si="138"/>
        <v>1462.2594265042437</v>
      </c>
      <c r="H530" s="31">
        <f t="shared" si="129"/>
        <v>7929.6454157009839</v>
      </c>
      <c r="I530" s="30">
        <f t="shared" si="130"/>
        <v>3.9648227078504919E-2</v>
      </c>
      <c r="J530" s="5">
        <f t="shared" si="131"/>
        <v>158.36185827279047</v>
      </c>
      <c r="K530" s="5">
        <f t="shared" si="132"/>
        <v>7.9065572421293524</v>
      </c>
      <c r="L530" s="11">
        <f t="shared" si="140"/>
        <v>1.4568749869429132E-3</v>
      </c>
      <c r="M530" s="11"/>
      <c r="N530" s="11"/>
      <c r="O530" s="11"/>
      <c r="P530" s="11"/>
      <c r="Q530" s="11"/>
      <c r="R530" s="11"/>
      <c r="S530" s="11"/>
    </row>
    <row r="531" spans="2:19" ht="1" customHeight="1">
      <c r="B531" s="1">
        <f t="shared" si="139"/>
        <v>93</v>
      </c>
      <c r="C531" s="31">
        <f t="shared" si="134"/>
        <v>1621.9196021321566</v>
      </c>
      <c r="D531" s="31">
        <f t="shared" si="135"/>
        <v>1668.2979909872361</v>
      </c>
      <c r="E531" s="31">
        <f t="shared" si="136"/>
        <v>1668.2979909872361</v>
      </c>
      <c r="F531" s="31">
        <f t="shared" si="137"/>
        <v>1508.8704050901119</v>
      </c>
      <c r="G531" s="31">
        <f t="shared" si="138"/>
        <v>1462.2594265042437</v>
      </c>
      <c r="H531" s="31">
        <f t="shared" si="129"/>
        <v>7929.6454157009839</v>
      </c>
      <c r="I531" s="30">
        <f t="shared" si="130"/>
        <v>3.9648227078504919E-2</v>
      </c>
      <c r="J531" s="5">
        <f t="shared" si="131"/>
        <v>158.36185827279047</v>
      </c>
      <c r="K531" s="5">
        <f t="shared" si="132"/>
        <v>7.9065572421293524</v>
      </c>
      <c r="L531" s="11">
        <f t="shared" si="140"/>
        <v>1.4568749869429132E-3</v>
      </c>
      <c r="M531" s="11"/>
      <c r="N531" s="11"/>
      <c r="O531" s="11"/>
      <c r="P531" s="11"/>
      <c r="Q531" s="11"/>
      <c r="R531" s="11"/>
      <c r="S531" s="11"/>
    </row>
    <row r="532" spans="2:19" ht="1" customHeight="1">
      <c r="B532" s="1">
        <f t="shared" si="139"/>
        <v>94</v>
      </c>
      <c r="C532" s="31">
        <f t="shared" si="134"/>
        <v>1621.9196021321566</v>
      </c>
      <c r="D532" s="31">
        <f t="shared" si="135"/>
        <v>1668.2979909872361</v>
      </c>
      <c r="E532" s="31">
        <f t="shared" si="136"/>
        <v>1668.2979909872361</v>
      </c>
      <c r="F532" s="31">
        <f t="shared" si="137"/>
        <v>1508.8704050901119</v>
      </c>
      <c r="G532" s="31">
        <f t="shared" si="138"/>
        <v>1462.2594265042437</v>
      </c>
      <c r="H532" s="31">
        <f t="shared" si="129"/>
        <v>7929.6454157009839</v>
      </c>
      <c r="I532" s="30">
        <f t="shared" si="130"/>
        <v>3.9648227078504919E-2</v>
      </c>
      <c r="J532" s="5">
        <f t="shared" si="131"/>
        <v>158.36185827279047</v>
      </c>
      <c r="K532" s="5">
        <f t="shared" si="132"/>
        <v>7.9065572421293524</v>
      </c>
      <c r="L532" s="11">
        <f t="shared" si="140"/>
        <v>1.4568749869429132E-3</v>
      </c>
      <c r="M532" s="11"/>
      <c r="N532" s="11"/>
      <c r="O532" s="11"/>
      <c r="P532" s="11"/>
      <c r="Q532" s="11"/>
      <c r="R532" s="11"/>
      <c r="S532" s="11"/>
    </row>
    <row r="533" spans="2:19" ht="1" customHeight="1">
      <c r="B533" s="1">
        <f t="shared" si="139"/>
        <v>95</v>
      </c>
      <c r="C533" s="31">
        <f t="shared" si="134"/>
        <v>1621.9196021321566</v>
      </c>
      <c r="D533" s="31">
        <f t="shared" si="135"/>
        <v>1668.2979909872361</v>
      </c>
      <c r="E533" s="31">
        <f t="shared" si="136"/>
        <v>1668.2979909872361</v>
      </c>
      <c r="F533" s="31">
        <f t="shared" si="137"/>
        <v>1508.8704050901119</v>
      </c>
      <c r="G533" s="31">
        <f t="shared" si="138"/>
        <v>1462.2594265042437</v>
      </c>
      <c r="H533" s="31">
        <f t="shared" si="129"/>
        <v>7929.6454157009839</v>
      </c>
      <c r="I533" s="30">
        <f t="shared" si="130"/>
        <v>3.9648227078504919E-2</v>
      </c>
      <c r="J533" s="5">
        <f t="shared" si="131"/>
        <v>158.36185827279047</v>
      </c>
      <c r="K533" s="5">
        <f t="shared" si="132"/>
        <v>7.9065572421293524</v>
      </c>
      <c r="L533" s="11">
        <f t="shared" si="140"/>
        <v>1.4568749869429132E-3</v>
      </c>
      <c r="M533" s="11"/>
      <c r="N533" s="11"/>
      <c r="O533" s="11"/>
      <c r="P533" s="11"/>
      <c r="Q533" s="11"/>
      <c r="R533" s="11"/>
      <c r="S533" s="11"/>
    </row>
    <row r="534" spans="2:19" ht="1" customHeight="1">
      <c r="B534" s="1">
        <f t="shared" si="139"/>
        <v>96</v>
      </c>
      <c r="C534" s="31">
        <f t="shared" si="134"/>
        <v>1621.9196021321566</v>
      </c>
      <c r="D534" s="31">
        <f t="shared" si="135"/>
        <v>1668.2979909872361</v>
      </c>
      <c r="E534" s="31">
        <f t="shared" si="136"/>
        <v>1668.2979909872361</v>
      </c>
      <c r="F534" s="31">
        <f t="shared" si="137"/>
        <v>1508.8704050901119</v>
      </c>
      <c r="G534" s="31">
        <f t="shared" si="138"/>
        <v>1462.2594265042437</v>
      </c>
      <c r="H534" s="31">
        <f t="shared" si="129"/>
        <v>7929.6454157009839</v>
      </c>
      <c r="I534" s="30">
        <f t="shared" ref="I534:I565" si="141">H534/$I$14</f>
        <v>3.9648227078504919E-2</v>
      </c>
      <c r="J534" s="5">
        <f t="shared" si="131"/>
        <v>158.36185827279047</v>
      </c>
      <c r="K534" s="5">
        <f t="shared" si="132"/>
        <v>7.9065572421293524</v>
      </c>
      <c r="L534" s="11">
        <f t="shared" ref="L534:L549" si="142">1-(C534*F534*G534*E534*D534)^(1/5)/AVERAGE(C534:G534)</f>
        <v>1.4568749869429132E-3</v>
      </c>
      <c r="M534" s="11"/>
      <c r="N534" s="11"/>
      <c r="O534" s="11"/>
      <c r="P534" s="11"/>
      <c r="Q534" s="11"/>
      <c r="R534" s="11"/>
      <c r="S534" s="11"/>
    </row>
    <row r="535" spans="2:19" ht="1" customHeight="1">
      <c r="B535" s="1">
        <f t="shared" si="139"/>
        <v>97</v>
      </c>
      <c r="C535" s="31">
        <f t="shared" ref="C535:C566" si="143">IF(B535&lt;$C$12,C118,$C$13)</f>
        <v>1621.9196021321566</v>
      </c>
      <c r="D535" s="31">
        <f t="shared" ref="D535:D566" si="144">IF(B535&lt;$D$12,D118,$D$13)</f>
        <v>1668.2979909872361</v>
      </c>
      <c r="E535" s="31">
        <f t="shared" ref="E535:E566" si="145">IF(B535&lt;$D$12,E118,$D$13)</f>
        <v>1668.2979909872361</v>
      </c>
      <c r="F535" s="31">
        <f t="shared" ref="F535:F566" si="146">IF(B535&lt;$F$12,F118,$F$13)</f>
        <v>1508.8704050901119</v>
      </c>
      <c r="G535" s="31">
        <f t="shared" ref="G535:G566" si="147">IF(B535&lt;$G$12,G118,$G$13)</f>
        <v>1462.2594265042437</v>
      </c>
      <c r="H535" s="31">
        <f t="shared" si="129"/>
        <v>7929.6454157009839</v>
      </c>
      <c r="I535" s="30">
        <f t="shared" si="141"/>
        <v>3.9648227078504919E-2</v>
      </c>
      <c r="J535" s="5">
        <f t="shared" si="131"/>
        <v>158.36185827279047</v>
      </c>
      <c r="K535" s="5">
        <f t="shared" si="132"/>
        <v>7.9065572421293524</v>
      </c>
      <c r="L535" s="11">
        <f t="shared" si="142"/>
        <v>1.4568749869429132E-3</v>
      </c>
      <c r="M535" s="11"/>
      <c r="N535" s="11"/>
      <c r="O535" s="11"/>
      <c r="P535" s="11"/>
      <c r="Q535" s="11"/>
      <c r="R535" s="11"/>
      <c r="S535" s="11"/>
    </row>
    <row r="536" spans="2:19" ht="1" customHeight="1">
      <c r="B536" s="1">
        <f t="shared" si="139"/>
        <v>98</v>
      </c>
      <c r="C536" s="31">
        <f t="shared" si="143"/>
        <v>1621.9196021321566</v>
      </c>
      <c r="D536" s="31">
        <f t="shared" si="144"/>
        <v>1668.2979909872361</v>
      </c>
      <c r="E536" s="31">
        <f t="shared" si="145"/>
        <v>1668.2979909872361</v>
      </c>
      <c r="F536" s="31">
        <f t="shared" si="146"/>
        <v>1508.8704050901119</v>
      </c>
      <c r="G536" s="31">
        <f t="shared" si="147"/>
        <v>1462.2594265042437</v>
      </c>
      <c r="H536" s="31">
        <f t="shared" si="129"/>
        <v>7929.6454157009839</v>
      </c>
      <c r="I536" s="30">
        <f t="shared" si="141"/>
        <v>3.9648227078504919E-2</v>
      </c>
      <c r="J536" s="5">
        <f t="shared" si="131"/>
        <v>158.36185827279047</v>
      </c>
      <c r="K536" s="5">
        <f t="shared" si="132"/>
        <v>7.9065572421293524</v>
      </c>
      <c r="L536" s="11">
        <f t="shared" si="142"/>
        <v>1.4568749869429132E-3</v>
      </c>
      <c r="M536" s="11"/>
      <c r="N536" s="11"/>
      <c r="O536" s="11"/>
      <c r="P536" s="11"/>
      <c r="Q536" s="11"/>
      <c r="R536" s="11"/>
      <c r="S536" s="11"/>
    </row>
    <row r="537" spans="2:19" ht="1" customHeight="1">
      <c r="B537" s="1">
        <f t="shared" si="139"/>
        <v>99</v>
      </c>
      <c r="C537" s="31">
        <f t="shared" si="143"/>
        <v>1621.9196021321566</v>
      </c>
      <c r="D537" s="31">
        <f t="shared" si="144"/>
        <v>1668.2979909872361</v>
      </c>
      <c r="E537" s="31">
        <f t="shared" si="145"/>
        <v>1668.2979909872361</v>
      </c>
      <c r="F537" s="31">
        <f t="shared" si="146"/>
        <v>1508.8704050901119</v>
      </c>
      <c r="G537" s="31">
        <f t="shared" si="147"/>
        <v>1462.2594265042437</v>
      </c>
      <c r="H537" s="31">
        <f t="shared" si="129"/>
        <v>7929.6454157009839</v>
      </c>
      <c r="I537" s="30">
        <f t="shared" si="141"/>
        <v>3.9648227078504919E-2</v>
      </c>
      <c r="J537" s="5">
        <f t="shared" si="131"/>
        <v>158.36185827279047</v>
      </c>
      <c r="K537" s="5">
        <f t="shared" si="132"/>
        <v>7.9065572421293524</v>
      </c>
      <c r="L537" s="11">
        <f t="shared" si="142"/>
        <v>1.4568749869429132E-3</v>
      </c>
      <c r="M537" s="11"/>
      <c r="N537" s="11"/>
      <c r="O537" s="11"/>
      <c r="P537" s="11"/>
      <c r="Q537" s="11"/>
      <c r="R537" s="11"/>
      <c r="S537" s="11"/>
    </row>
    <row r="538" spans="2:19" ht="1" customHeight="1">
      <c r="B538" s="1">
        <f t="shared" si="139"/>
        <v>100</v>
      </c>
      <c r="C538" s="31">
        <f t="shared" si="143"/>
        <v>1621.9196021321566</v>
      </c>
      <c r="D538" s="31">
        <f t="shared" si="144"/>
        <v>1668.2979909872361</v>
      </c>
      <c r="E538" s="31">
        <f t="shared" si="145"/>
        <v>1668.2979909872361</v>
      </c>
      <c r="F538" s="31">
        <f t="shared" si="146"/>
        <v>1508.8704050901119</v>
      </c>
      <c r="G538" s="31">
        <f t="shared" si="147"/>
        <v>1462.2594265042437</v>
      </c>
      <c r="H538" s="31">
        <f t="shared" si="129"/>
        <v>7929.6454157009839</v>
      </c>
      <c r="I538" s="30">
        <f t="shared" si="141"/>
        <v>3.9648227078504919E-2</v>
      </c>
      <c r="J538" s="5">
        <f t="shared" si="131"/>
        <v>158.36185827279047</v>
      </c>
      <c r="K538" s="5">
        <f t="shared" si="132"/>
        <v>7.9065572421293524</v>
      </c>
      <c r="L538" s="11">
        <f t="shared" si="142"/>
        <v>1.4568749869429132E-3</v>
      </c>
      <c r="M538" s="11"/>
      <c r="N538" s="11"/>
      <c r="O538" s="11"/>
      <c r="P538" s="11"/>
      <c r="Q538" s="11"/>
      <c r="R538" s="11"/>
      <c r="S538" s="11"/>
    </row>
    <row r="539" spans="2:19" ht="1" customHeight="1">
      <c r="B539" s="1">
        <f t="shared" si="139"/>
        <v>101</v>
      </c>
      <c r="C539" s="31">
        <f t="shared" si="143"/>
        <v>1621.9196021321566</v>
      </c>
      <c r="D539" s="31">
        <f t="shared" si="144"/>
        <v>1668.2979909872361</v>
      </c>
      <c r="E539" s="31">
        <f t="shared" si="145"/>
        <v>1668.2979909872361</v>
      </c>
      <c r="F539" s="31">
        <f t="shared" si="146"/>
        <v>1508.8704050901119</v>
      </c>
      <c r="G539" s="31">
        <f t="shared" si="147"/>
        <v>1462.2594265042437</v>
      </c>
      <c r="H539" s="31">
        <f t="shared" si="129"/>
        <v>7929.6454157009839</v>
      </c>
      <c r="I539" s="30">
        <f t="shared" si="141"/>
        <v>3.9648227078504919E-2</v>
      </c>
      <c r="J539" s="5">
        <f t="shared" si="131"/>
        <v>158.36185827279047</v>
      </c>
      <c r="K539" s="5">
        <f t="shared" si="132"/>
        <v>7.9065572421293524</v>
      </c>
      <c r="L539" s="11">
        <f t="shared" si="142"/>
        <v>1.4568749869429132E-3</v>
      </c>
      <c r="M539" s="11"/>
      <c r="N539" s="11"/>
      <c r="O539" s="11"/>
      <c r="P539" s="11"/>
      <c r="Q539" s="11"/>
      <c r="R539" s="11"/>
      <c r="S539" s="11"/>
    </row>
    <row r="540" spans="2:19" ht="1" customHeight="1">
      <c r="B540" s="1">
        <f t="shared" si="139"/>
        <v>102</v>
      </c>
      <c r="C540" s="31">
        <f t="shared" si="143"/>
        <v>1621.9196021321566</v>
      </c>
      <c r="D540" s="31">
        <f t="shared" si="144"/>
        <v>1668.2979909872361</v>
      </c>
      <c r="E540" s="31">
        <f t="shared" si="145"/>
        <v>1668.2979909872361</v>
      </c>
      <c r="F540" s="31">
        <f t="shared" si="146"/>
        <v>1508.8704050901119</v>
      </c>
      <c r="G540" s="31">
        <f t="shared" si="147"/>
        <v>1462.2594265042437</v>
      </c>
      <c r="H540" s="31">
        <f t="shared" si="129"/>
        <v>7929.6454157009839</v>
      </c>
      <c r="I540" s="30">
        <f t="shared" si="141"/>
        <v>3.9648227078504919E-2</v>
      </c>
      <c r="J540" s="5">
        <f t="shared" si="131"/>
        <v>158.36185827279047</v>
      </c>
      <c r="K540" s="5">
        <f t="shared" si="132"/>
        <v>7.9065572421293524</v>
      </c>
      <c r="L540" s="11">
        <f t="shared" si="142"/>
        <v>1.4568749869429132E-3</v>
      </c>
      <c r="M540" s="11"/>
      <c r="N540" s="11"/>
      <c r="O540" s="11"/>
      <c r="P540" s="11"/>
      <c r="Q540" s="11"/>
      <c r="R540" s="11"/>
      <c r="S540" s="11"/>
    </row>
    <row r="541" spans="2:19" ht="1" customHeight="1">
      <c r="B541" s="1">
        <f t="shared" si="139"/>
        <v>103</v>
      </c>
      <c r="C541" s="31">
        <f t="shared" si="143"/>
        <v>1621.9196021321566</v>
      </c>
      <c r="D541" s="31">
        <f t="shared" si="144"/>
        <v>1668.2979909872361</v>
      </c>
      <c r="E541" s="31">
        <f t="shared" si="145"/>
        <v>1668.2979909872361</v>
      </c>
      <c r="F541" s="31">
        <f t="shared" si="146"/>
        <v>1508.8704050901119</v>
      </c>
      <c r="G541" s="31">
        <f t="shared" si="147"/>
        <v>1462.2594265042437</v>
      </c>
      <c r="H541" s="31">
        <f t="shared" si="129"/>
        <v>7929.6454157009839</v>
      </c>
      <c r="I541" s="30">
        <f t="shared" si="141"/>
        <v>3.9648227078504919E-2</v>
      </c>
      <c r="J541" s="5">
        <f t="shared" si="131"/>
        <v>158.36185827279047</v>
      </c>
      <c r="K541" s="5">
        <f t="shared" si="132"/>
        <v>7.9065572421293524</v>
      </c>
      <c r="L541" s="11">
        <f t="shared" si="142"/>
        <v>1.4568749869429132E-3</v>
      </c>
      <c r="M541" s="11"/>
      <c r="N541" s="11"/>
      <c r="O541" s="11"/>
      <c r="P541" s="11"/>
      <c r="Q541" s="11"/>
      <c r="R541" s="11"/>
      <c r="S541" s="11"/>
    </row>
    <row r="542" spans="2:19" ht="1" customHeight="1">
      <c r="B542" s="1">
        <f t="shared" si="139"/>
        <v>104</v>
      </c>
      <c r="C542" s="31">
        <f t="shared" si="143"/>
        <v>1621.9196021321566</v>
      </c>
      <c r="D542" s="31">
        <f t="shared" si="144"/>
        <v>1668.2979909872361</v>
      </c>
      <c r="E542" s="31">
        <f t="shared" si="145"/>
        <v>1668.2979909872361</v>
      </c>
      <c r="F542" s="31">
        <f t="shared" si="146"/>
        <v>1508.8704050901119</v>
      </c>
      <c r="G542" s="31">
        <f t="shared" si="147"/>
        <v>1462.2594265042437</v>
      </c>
      <c r="H542" s="31">
        <f t="shared" si="129"/>
        <v>7929.6454157009839</v>
      </c>
      <c r="I542" s="30">
        <f t="shared" si="141"/>
        <v>3.9648227078504919E-2</v>
      </c>
      <c r="J542" s="5">
        <f t="shared" si="131"/>
        <v>158.36185827279047</v>
      </c>
      <c r="K542" s="5">
        <f t="shared" si="132"/>
        <v>7.9065572421293524</v>
      </c>
      <c r="L542" s="11">
        <f t="shared" si="142"/>
        <v>1.4568749869429132E-3</v>
      </c>
      <c r="M542" s="11"/>
      <c r="N542" s="11"/>
      <c r="O542" s="11"/>
      <c r="P542" s="11"/>
      <c r="Q542" s="11"/>
      <c r="R542" s="11"/>
      <c r="S542" s="11"/>
    </row>
    <row r="543" spans="2:19" ht="1" customHeight="1">
      <c r="B543" s="1">
        <f t="shared" si="139"/>
        <v>105</v>
      </c>
      <c r="C543" s="31">
        <f t="shared" si="143"/>
        <v>1621.9196021321566</v>
      </c>
      <c r="D543" s="31">
        <f t="shared" si="144"/>
        <v>1668.2979909872361</v>
      </c>
      <c r="E543" s="31">
        <f t="shared" si="145"/>
        <v>1668.2979909872361</v>
      </c>
      <c r="F543" s="31">
        <f t="shared" si="146"/>
        <v>1508.8704050901119</v>
      </c>
      <c r="G543" s="31">
        <f t="shared" si="147"/>
        <v>1462.2594265042437</v>
      </c>
      <c r="H543" s="31">
        <f t="shared" si="129"/>
        <v>7929.6454157009839</v>
      </c>
      <c r="I543" s="30">
        <f t="shared" si="141"/>
        <v>3.9648227078504919E-2</v>
      </c>
      <c r="J543" s="5">
        <f t="shared" si="131"/>
        <v>158.36185827279047</v>
      </c>
      <c r="K543" s="5">
        <f t="shared" si="132"/>
        <v>7.9065572421293524</v>
      </c>
      <c r="L543" s="11">
        <f t="shared" si="142"/>
        <v>1.4568749869429132E-3</v>
      </c>
      <c r="M543" s="11"/>
      <c r="N543" s="11"/>
      <c r="O543" s="11"/>
      <c r="P543" s="11"/>
      <c r="Q543" s="11"/>
      <c r="R543" s="11"/>
      <c r="S543" s="11"/>
    </row>
    <row r="544" spans="2:19" ht="1" customHeight="1">
      <c r="B544" s="1">
        <f t="shared" si="139"/>
        <v>106</v>
      </c>
      <c r="C544" s="31">
        <f t="shared" si="143"/>
        <v>1621.9196021321566</v>
      </c>
      <c r="D544" s="31">
        <f t="shared" si="144"/>
        <v>1668.2979909872361</v>
      </c>
      <c r="E544" s="31">
        <f t="shared" si="145"/>
        <v>1668.2979909872361</v>
      </c>
      <c r="F544" s="31">
        <f t="shared" si="146"/>
        <v>1508.8704050901119</v>
      </c>
      <c r="G544" s="31">
        <f t="shared" si="147"/>
        <v>1462.2594265042437</v>
      </c>
      <c r="H544" s="31">
        <f t="shared" si="129"/>
        <v>7929.6454157009839</v>
      </c>
      <c r="I544" s="30">
        <f t="shared" si="141"/>
        <v>3.9648227078504919E-2</v>
      </c>
      <c r="J544" s="5">
        <f t="shared" si="131"/>
        <v>158.36185827279047</v>
      </c>
      <c r="K544" s="5">
        <f t="shared" si="132"/>
        <v>7.9065572421293524</v>
      </c>
      <c r="L544" s="11">
        <f t="shared" si="142"/>
        <v>1.4568749869429132E-3</v>
      </c>
      <c r="M544" s="11"/>
      <c r="N544" s="11"/>
      <c r="O544" s="11"/>
      <c r="P544" s="11"/>
      <c r="Q544" s="11"/>
      <c r="R544" s="11"/>
      <c r="S544" s="11"/>
    </row>
    <row r="545" spans="2:19" ht="1" customHeight="1">
      <c r="B545" s="1">
        <f t="shared" si="139"/>
        <v>107</v>
      </c>
      <c r="C545" s="31">
        <f t="shared" si="143"/>
        <v>1621.9196021321566</v>
      </c>
      <c r="D545" s="31">
        <f t="shared" si="144"/>
        <v>1668.2979909872361</v>
      </c>
      <c r="E545" s="31">
        <f t="shared" si="145"/>
        <v>1668.2979909872361</v>
      </c>
      <c r="F545" s="31">
        <f t="shared" si="146"/>
        <v>1508.8704050901119</v>
      </c>
      <c r="G545" s="31">
        <f t="shared" si="147"/>
        <v>1462.2594265042437</v>
      </c>
      <c r="H545" s="31">
        <f t="shared" si="129"/>
        <v>7929.6454157009839</v>
      </c>
      <c r="I545" s="30">
        <f t="shared" si="141"/>
        <v>3.9648227078504919E-2</v>
      </c>
      <c r="J545" s="5">
        <f t="shared" si="131"/>
        <v>158.36185827279047</v>
      </c>
      <c r="K545" s="5">
        <f t="shared" si="132"/>
        <v>7.9065572421293524</v>
      </c>
      <c r="L545" s="11">
        <f t="shared" si="142"/>
        <v>1.4568749869429132E-3</v>
      </c>
      <c r="M545" s="11"/>
      <c r="N545" s="11"/>
      <c r="O545" s="11"/>
      <c r="P545" s="11"/>
      <c r="Q545" s="11"/>
      <c r="R545" s="11"/>
      <c r="S545" s="11"/>
    </row>
    <row r="546" spans="2:19" ht="1" customHeight="1">
      <c r="B546" s="1">
        <f t="shared" si="139"/>
        <v>108</v>
      </c>
      <c r="C546" s="31">
        <f t="shared" si="143"/>
        <v>1621.9196021321566</v>
      </c>
      <c r="D546" s="31">
        <f t="shared" si="144"/>
        <v>1668.2979909872361</v>
      </c>
      <c r="E546" s="31">
        <f t="shared" si="145"/>
        <v>1668.2979909872361</v>
      </c>
      <c r="F546" s="31">
        <f t="shared" si="146"/>
        <v>1508.8704050901119</v>
      </c>
      <c r="G546" s="31">
        <f t="shared" si="147"/>
        <v>1462.2594265042437</v>
      </c>
      <c r="H546" s="31">
        <f t="shared" si="129"/>
        <v>7929.6454157009839</v>
      </c>
      <c r="I546" s="30">
        <f t="shared" si="141"/>
        <v>3.9648227078504919E-2</v>
      </c>
      <c r="J546" s="5">
        <f t="shared" si="131"/>
        <v>158.36185827279047</v>
      </c>
      <c r="K546" s="5">
        <f t="shared" si="132"/>
        <v>7.9065572421293524</v>
      </c>
      <c r="L546" s="11">
        <f t="shared" si="142"/>
        <v>1.4568749869429132E-3</v>
      </c>
      <c r="M546" s="11"/>
      <c r="N546" s="11"/>
      <c r="O546" s="11"/>
      <c r="P546" s="11"/>
      <c r="Q546" s="11"/>
      <c r="R546" s="11"/>
      <c r="S546" s="11"/>
    </row>
    <row r="547" spans="2:19" ht="1" customHeight="1">
      <c r="B547" s="1">
        <f t="shared" si="139"/>
        <v>109</v>
      </c>
      <c r="C547" s="31">
        <f t="shared" si="143"/>
        <v>1621.9196021321566</v>
      </c>
      <c r="D547" s="31">
        <f t="shared" si="144"/>
        <v>1668.2979909872361</v>
      </c>
      <c r="E547" s="31">
        <f t="shared" si="145"/>
        <v>1668.2979909872361</v>
      </c>
      <c r="F547" s="31">
        <f t="shared" si="146"/>
        <v>1508.8704050901119</v>
      </c>
      <c r="G547" s="31">
        <f t="shared" si="147"/>
        <v>1462.2594265042437</v>
      </c>
      <c r="H547" s="31">
        <f t="shared" si="129"/>
        <v>7929.6454157009839</v>
      </c>
      <c r="I547" s="30">
        <f t="shared" si="141"/>
        <v>3.9648227078504919E-2</v>
      </c>
      <c r="J547" s="5">
        <f t="shared" si="131"/>
        <v>158.36185827279047</v>
      </c>
      <c r="K547" s="5">
        <f t="shared" si="132"/>
        <v>7.9065572421293524</v>
      </c>
      <c r="L547" s="11">
        <f t="shared" si="142"/>
        <v>1.4568749869429132E-3</v>
      </c>
      <c r="M547" s="11"/>
      <c r="N547" s="11"/>
      <c r="O547" s="11"/>
      <c r="P547" s="11"/>
      <c r="Q547" s="11"/>
      <c r="R547" s="11"/>
      <c r="S547" s="11"/>
    </row>
    <row r="548" spans="2:19" ht="1" customHeight="1">
      <c r="B548" s="1">
        <f t="shared" si="139"/>
        <v>110</v>
      </c>
      <c r="C548" s="31">
        <f t="shared" si="143"/>
        <v>1621.9196021321566</v>
      </c>
      <c r="D548" s="31">
        <f t="shared" si="144"/>
        <v>1668.2979909872361</v>
      </c>
      <c r="E548" s="31">
        <f t="shared" si="145"/>
        <v>1668.2979909872361</v>
      </c>
      <c r="F548" s="31">
        <f t="shared" si="146"/>
        <v>1508.8704050901119</v>
      </c>
      <c r="G548" s="31">
        <f t="shared" si="147"/>
        <v>1462.2594265042437</v>
      </c>
      <c r="H548" s="31">
        <f t="shared" si="129"/>
        <v>7929.6454157009839</v>
      </c>
      <c r="I548" s="30">
        <f t="shared" si="141"/>
        <v>3.9648227078504919E-2</v>
      </c>
      <c r="J548" s="5">
        <f t="shared" si="131"/>
        <v>158.36185827279047</v>
      </c>
      <c r="K548" s="5">
        <f t="shared" si="132"/>
        <v>7.9065572421293524</v>
      </c>
      <c r="L548" s="11">
        <f t="shared" si="142"/>
        <v>1.4568749869429132E-3</v>
      </c>
      <c r="M548" s="11"/>
      <c r="N548" s="11"/>
      <c r="O548" s="11"/>
      <c r="P548" s="11"/>
      <c r="Q548" s="11"/>
      <c r="R548" s="11"/>
      <c r="S548" s="11"/>
    </row>
    <row r="549" spans="2:19" ht="1" customHeight="1">
      <c r="B549" s="1">
        <f t="shared" si="139"/>
        <v>111</v>
      </c>
      <c r="C549" s="31">
        <f t="shared" si="143"/>
        <v>1621.9196021321566</v>
      </c>
      <c r="D549" s="31">
        <f t="shared" si="144"/>
        <v>1668.2979909872361</v>
      </c>
      <c r="E549" s="31">
        <f t="shared" si="145"/>
        <v>1668.2979909872361</v>
      </c>
      <c r="F549" s="31">
        <f t="shared" si="146"/>
        <v>1508.8704050901119</v>
      </c>
      <c r="G549" s="31">
        <f t="shared" si="147"/>
        <v>1462.2594265042437</v>
      </c>
      <c r="H549" s="31">
        <f t="shared" si="129"/>
        <v>7929.6454157009839</v>
      </c>
      <c r="I549" s="30">
        <f t="shared" si="141"/>
        <v>3.9648227078504919E-2</v>
      </c>
      <c r="J549" s="5">
        <f t="shared" si="131"/>
        <v>158.36185827279047</v>
      </c>
      <c r="K549" s="5">
        <f t="shared" si="132"/>
        <v>7.9065572421293524</v>
      </c>
      <c r="L549" s="11">
        <f t="shared" si="142"/>
        <v>1.4568749869429132E-3</v>
      </c>
      <c r="M549" s="11"/>
      <c r="N549" s="11"/>
      <c r="O549" s="11"/>
      <c r="P549" s="11"/>
      <c r="Q549" s="11"/>
      <c r="R549" s="11"/>
      <c r="S549" s="11"/>
    </row>
    <row r="550" spans="2:19" ht="1" customHeight="1">
      <c r="B550" s="1">
        <f t="shared" si="139"/>
        <v>112</v>
      </c>
      <c r="C550" s="31">
        <f t="shared" si="143"/>
        <v>1621.9196021321566</v>
      </c>
      <c r="D550" s="31">
        <f t="shared" si="144"/>
        <v>1668.2979909872361</v>
      </c>
      <c r="E550" s="31">
        <f t="shared" si="145"/>
        <v>1668.2979909872361</v>
      </c>
      <c r="F550" s="31">
        <f t="shared" si="146"/>
        <v>1508.8704050901119</v>
      </c>
      <c r="G550" s="31">
        <f t="shared" si="147"/>
        <v>1462.2594265042437</v>
      </c>
      <c r="H550" s="31">
        <f t="shared" si="129"/>
        <v>7929.6454157009839</v>
      </c>
      <c r="I550" s="30">
        <f t="shared" si="141"/>
        <v>3.9648227078504919E-2</v>
      </c>
      <c r="J550" s="5">
        <f t="shared" si="131"/>
        <v>158.36185827279047</v>
      </c>
      <c r="K550" s="5">
        <f t="shared" si="132"/>
        <v>7.9065572421293524</v>
      </c>
      <c r="L550" s="11">
        <f t="shared" ref="L550:L565" si="148">1-(C550*F550*G550*E550*D550)^(1/5)/AVERAGE(C550:G550)</f>
        <v>1.4568749869429132E-3</v>
      </c>
      <c r="M550" s="11"/>
      <c r="N550" s="11"/>
      <c r="O550" s="11"/>
      <c r="P550" s="11"/>
      <c r="Q550" s="11"/>
      <c r="R550" s="11"/>
      <c r="S550" s="11"/>
    </row>
    <row r="551" spans="2:19" ht="1" customHeight="1">
      <c r="B551" s="1">
        <f t="shared" si="139"/>
        <v>113</v>
      </c>
      <c r="C551" s="31">
        <f t="shared" si="143"/>
        <v>1621.9196021321566</v>
      </c>
      <c r="D551" s="31">
        <f t="shared" si="144"/>
        <v>1668.2979909872361</v>
      </c>
      <c r="E551" s="31">
        <f t="shared" si="145"/>
        <v>1668.2979909872361</v>
      </c>
      <c r="F551" s="31">
        <f t="shared" si="146"/>
        <v>1508.8704050901119</v>
      </c>
      <c r="G551" s="31">
        <f t="shared" si="147"/>
        <v>1462.2594265042437</v>
      </c>
      <c r="H551" s="31">
        <f t="shared" si="129"/>
        <v>7929.6454157009839</v>
      </c>
      <c r="I551" s="30">
        <f t="shared" si="141"/>
        <v>3.9648227078504919E-2</v>
      </c>
      <c r="J551" s="5">
        <f t="shared" si="131"/>
        <v>158.36185827279047</v>
      </c>
      <c r="K551" s="5">
        <f t="shared" si="132"/>
        <v>7.9065572421293524</v>
      </c>
      <c r="L551" s="11">
        <f t="shared" si="148"/>
        <v>1.4568749869429132E-3</v>
      </c>
      <c r="M551" s="11"/>
      <c r="N551" s="11"/>
      <c r="O551" s="11"/>
      <c r="P551" s="11"/>
      <c r="Q551" s="11"/>
      <c r="R551" s="11"/>
      <c r="S551" s="11"/>
    </row>
    <row r="552" spans="2:19" ht="1" customHeight="1">
      <c r="B552" s="1">
        <f t="shared" si="139"/>
        <v>114</v>
      </c>
      <c r="C552" s="31">
        <f t="shared" si="143"/>
        <v>1621.9196021321566</v>
      </c>
      <c r="D552" s="31">
        <f t="shared" si="144"/>
        <v>1668.2979909872361</v>
      </c>
      <c r="E552" s="31">
        <f t="shared" si="145"/>
        <v>1668.2979909872361</v>
      </c>
      <c r="F552" s="31">
        <f t="shared" si="146"/>
        <v>1508.8704050901119</v>
      </c>
      <c r="G552" s="31">
        <f t="shared" si="147"/>
        <v>1462.2594265042437</v>
      </c>
      <c r="H552" s="31">
        <f t="shared" si="129"/>
        <v>7929.6454157009839</v>
      </c>
      <c r="I552" s="30">
        <f t="shared" si="141"/>
        <v>3.9648227078504919E-2</v>
      </c>
      <c r="J552" s="5">
        <f t="shared" si="131"/>
        <v>158.36185827279047</v>
      </c>
      <c r="K552" s="5">
        <f t="shared" si="132"/>
        <v>7.9065572421293524</v>
      </c>
      <c r="L552" s="11">
        <f t="shared" si="148"/>
        <v>1.4568749869429132E-3</v>
      </c>
      <c r="M552" s="11"/>
      <c r="N552" s="11"/>
      <c r="O552" s="11"/>
      <c r="P552" s="11"/>
      <c r="Q552" s="11"/>
      <c r="R552" s="11"/>
      <c r="S552" s="11"/>
    </row>
    <row r="553" spans="2:19" ht="1" customHeight="1">
      <c r="B553" s="1">
        <f t="shared" si="139"/>
        <v>115</v>
      </c>
      <c r="C553" s="31">
        <f t="shared" si="143"/>
        <v>1621.9196021321566</v>
      </c>
      <c r="D553" s="31">
        <f t="shared" si="144"/>
        <v>1668.2979909872361</v>
      </c>
      <c r="E553" s="31">
        <f t="shared" si="145"/>
        <v>1668.2979909872361</v>
      </c>
      <c r="F553" s="31">
        <f t="shared" si="146"/>
        <v>1508.8704050901119</v>
      </c>
      <c r="G553" s="31">
        <f t="shared" si="147"/>
        <v>1462.2594265042437</v>
      </c>
      <c r="H553" s="31">
        <f t="shared" si="129"/>
        <v>7929.6454157009839</v>
      </c>
      <c r="I553" s="30">
        <f t="shared" si="141"/>
        <v>3.9648227078504919E-2</v>
      </c>
      <c r="J553" s="5">
        <f t="shared" si="131"/>
        <v>158.36185827279047</v>
      </c>
      <c r="K553" s="5">
        <f t="shared" si="132"/>
        <v>7.9065572421293524</v>
      </c>
      <c r="L553" s="11">
        <f t="shared" si="148"/>
        <v>1.4568749869429132E-3</v>
      </c>
      <c r="M553" s="11"/>
      <c r="N553" s="11"/>
      <c r="O553" s="11"/>
      <c r="P553" s="11"/>
      <c r="Q553" s="11"/>
      <c r="R553" s="11"/>
      <c r="S553" s="11"/>
    </row>
    <row r="554" spans="2:19" ht="1" customHeight="1">
      <c r="B554" s="1">
        <f t="shared" si="139"/>
        <v>116</v>
      </c>
      <c r="C554" s="31">
        <f t="shared" si="143"/>
        <v>1621.9196021321566</v>
      </c>
      <c r="D554" s="31">
        <f t="shared" si="144"/>
        <v>1668.2979909872361</v>
      </c>
      <c r="E554" s="31">
        <f t="shared" si="145"/>
        <v>1668.2979909872361</v>
      </c>
      <c r="F554" s="31">
        <f t="shared" si="146"/>
        <v>1508.8704050901119</v>
      </c>
      <c r="G554" s="31">
        <f t="shared" si="147"/>
        <v>1462.2594265042437</v>
      </c>
      <c r="H554" s="31">
        <f t="shared" si="129"/>
        <v>7929.6454157009839</v>
      </c>
      <c r="I554" s="30">
        <f t="shared" si="141"/>
        <v>3.9648227078504919E-2</v>
      </c>
      <c r="J554" s="5">
        <f t="shared" si="131"/>
        <v>158.36185827279047</v>
      </c>
      <c r="K554" s="5">
        <f t="shared" si="132"/>
        <v>7.9065572421293524</v>
      </c>
      <c r="L554" s="11">
        <f t="shared" si="148"/>
        <v>1.4568749869429132E-3</v>
      </c>
      <c r="M554" s="11"/>
      <c r="N554" s="11"/>
      <c r="O554" s="11"/>
      <c r="P554" s="11"/>
      <c r="Q554" s="11"/>
      <c r="R554" s="11"/>
      <c r="S554" s="11"/>
    </row>
    <row r="555" spans="2:19" ht="1" customHeight="1">
      <c r="B555" s="1">
        <f t="shared" si="139"/>
        <v>117</v>
      </c>
      <c r="C555" s="31">
        <f t="shared" si="143"/>
        <v>1621.9196021321566</v>
      </c>
      <c r="D555" s="31">
        <f t="shared" si="144"/>
        <v>1668.2979909872361</v>
      </c>
      <c r="E555" s="31">
        <f t="shared" si="145"/>
        <v>1668.2979909872361</v>
      </c>
      <c r="F555" s="31">
        <f t="shared" si="146"/>
        <v>1508.8704050901119</v>
      </c>
      <c r="G555" s="31">
        <f t="shared" si="147"/>
        <v>1462.2594265042437</v>
      </c>
      <c r="H555" s="31">
        <f t="shared" si="129"/>
        <v>7929.6454157009839</v>
      </c>
      <c r="I555" s="30">
        <f t="shared" si="141"/>
        <v>3.9648227078504919E-2</v>
      </c>
      <c r="J555" s="5">
        <f t="shared" si="131"/>
        <v>158.36185827279047</v>
      </c>
      <c r="K555" s="5">
        <f t="shared" si="132"/>
        <v>7.9065572421293524</v>
      </c>
      <c r="L555" s="11">
        <f t="shared" si="148"/>
        <v>1.4568749869429132E-3</v>
      </c>
      <c r="M555" s="11"/>
      <c r="N555" s="11"/>
      <c r="O555" s="11"/>
      <c r="P555" s="11"/>
      <c r="Q555" s="11"/>
      <c r="R555" s="11"/>
      <c r="S555" s="11"/>
    </row>
    <row r="556" spans="2:19" ht="1" customHeight="1">
      <c r="B556" s="1">
        <f t="shared" si="139"/>
        <v>118</v>
      </c>
      <c r="C556" s="31">
        <f t="shared" si="143"/>
        <v>1621.9196021321566</v>
      </c>
      <c r="D556" s="31">
        <f t="shared" si="144"/>
        <v>1668.2979909872361</v>
      </c>
      <c r="E556" s="31">
        <f t="shared" si="145"/>
        <v>1668.2979909872361</v>
      </c>
      <c r="F556" s="31">
        <f t="shared" si="146"/>
        <v>1508.8704050901119</v>
      </c>
      <c r="G556" s="31">
        <f t="shared" si="147"/>
        <v>1462.2594265042437</v>
      </c>
      <c r="H556" s="31">
        <f t="shared" si="129"/>
        <v>7929.6454157009839</v>
      </c>
      <c r="I556" s="30">
        <f t="shared" si="141"/>
        <v>3.9648227078504919E-2</v>
      </c>
      <c r="J556" s="5">
        <f t="shared" si="131"/>
        <v>158.36185827279047</v>
      </c>
      <c r="K556" s="5">
        <f t="shared" si="132"/>
        <v>7.9065572421293524</v>
      </c>
      <c r="L556" s="11">
        <f t="shared" si="148"/>
        <v>1.4568749869429132E-3</v>
      </c>
      <c r="M556" s="11"/>
      <c r="N556" s="11"/>
      <c r="O556" s="11"/>
      <c r="P556" s="11"/>
      <c r="Q556" s="11"/>
      <c r="R556" s="11"/>
      <c r="S556" s="11"/>
    </row>
    <row r="557" spans="2:19" ht="1" customHeight="1">
      <c r="B557" s="1">
        <f t="shared" si="139"/>
        <v>119</v>
      </c>
      <c r="C557" s="31">
        <f t="shared" si="143"/>
        <v>1621.9196021321566</v>
      </c>
      <c r="D557" s="31">
        <f t="shared" si="144"/>
        <v>1668.2979909872361</v>
      </c>
      <c r="E557" s="31">
        <f t="shared" si="145"/>
        <v>1668.2979909872361</v>
      </c>
      <c r="F557" s="31">
        <f t="shared" si="146"/>
        <v>1508.8704050901119</v>
      </c>
      <c r="G557" s="31">
        <f t="shared" si="147"/>
        <v>1462.2594265042437</v>
      </c>
      <c r="H557" s="31">
        <f t="shared" si="129"/>
        <v>7929.6454157009839</v>
      </c>
      <c r="I557" s="30">
        <f t="shared" si="141"/>
        <v>3.9648227078504919E-2</v>
      </c>
      <c r="J557" s="5">
        <f t="shared" si="131"/>
        <v>158.36185827279047</v>
      </c>
      <c r="K557" s="5">
        <f t="shared" si="132"/>
        <v>7.9065572421293524</v>
      </c>
      <c r="L557" s="11">
        <f t="shared" si="148"/>
        <v>1.4568749869429132E-3</v>
      </c>
      <c r="M557" s="11"/>
      <c r="N557" s="11"/>
      <c r="O557" s="11"/>
      <c r="P557" s="11"/>
      <c r="Q557" s="11"/>
      <c r="R557" s="11"/>
      <c r="S557" s="11"/>
    </row>
    <row r="558" spans="2:19" ht="1" customHeight="1">
      <c r="B558" s="1">
        <f t="shared" si="139"/>
        <v>120</v>
      </c>
      <c r="C558" s="31">
        <f t="shared" si="143"/>
        <v>1621.9196021321566</v>
      </c>
      <c r="D558" s="31">
        <f t="shared" si="144"/>
        <v>1668.2979909872361</v>
      </c>
      <c r="E558" s="31">
        <f t="shared" si="145"/>
        <v>1668.2979909872361</v>
      </c>
      <c r="F558" s="31">
        <f t="shared" si="146"/>
        <v>1508.8704050901119</v>
      </c>
      <c r="G558" s="31">
        <f t="shared" si="147"/>
        <v>1462.2594265042437</v>
      </c>
      <c r="H558" s="31">
        <f t="shared" si="129"/>
        <v>7929.6454157009839</v>
      </c>
      <c r="I558" s="30">
        <f t="shared" si="141"/>
        <v>3.9648227078504919E-2</v>
      </c>
      <c r="J558" s="5">
        <f t="shared" si="131"/>
        <v>158.36185827279047</v>
      </c>
      <c r="K558" s="5">
        <f t="shared" si="132"/>
        <v>7.9065572421293524</v>
      </c>
      <c r="L558" s="11">
        <f t="shared" si="148"/>
        <v>1.4568749869429132E-3</v>
      </c>
      <c r="M558" s="11"/>
      <c r="N558" s="11"/>
      <c r="O558" s="11"/>
      <c r="P558" s="11"/>
      <c r="Q558" s="11"/>
      <c r="R558" s="11"/>
      <c r="S558" s="11"/>
    </row>
    <row r="559" spans="2:19" ht="1" customHeight="1">
      <c r="B559" s="1">
        <f t="shared" si="139"/>
        <v>121</v>
      </c>
      <c r="C559" s="31">
        <f t="shared" si="143"/>
        <v>1621.9196021321566</v>
      </c>
      <c r="D559" s="31">
        <f t="shared" si="144"/>
        <v>1668.2979909872361</v>
      </c>
      <c r="E559" s="31">
        <f t="shared" si="145"/>
        <v>1668.2979909872361</v>
      </c>
      <c r="F559" s="31">
        <f t="shared" si="146"/>
        <v>1508.8704050901119</v>
      </c>
      <c r="G559" s="31">
        <f t="shared" si="147"/>
        <v>1462.2594265042437</v>
      </c>
      <c r="H559" s="31">
        <f t="shared" si="129"/>
        <v>7929.6454157009839</v>
      </c>
      <c r="I559" s="30">
        <f t="shared" si="141"/>
        <v>3.9648227078504919E-2</v>
      </c>
      <c r="J559" s="5">
        <f t="shared" si="131"/>
        <v>158.36185827279047</v>
      </c>
      <c r="K559" s="5">
        <f t="shared" si="132"/>
        <v>7.9065572421293524</v>
      </c>
      <c r="L559" s="11">
        <f t="shared" si="148"/>
        <v>1.4568749869429132E-3</v>
      </c>
      <c r="M559" s="11"/>
      <c r="N559" s="11"/>
      <c r="O559" s="11"/>
      <c r="P559" s="11"/>
      <c r="Q559" s="11"/>
      <c r="R559" s="11"/>
      <c r="S559" s="11"/>
    </row>
    <row r="560" spans="2:19" ht="1" customHeight="1">
      <c r="B560" s="1">
        <f t="shared" si="139"/>
        <v>122</v>
      </c>
      <c r="C560" s="31">
        <f t="shared" si="143"/>
        <v>1621.9196021321566</v>
      </c>
      <c r="D560" s="31">
        <f t="shared" si="144"/>
        <v>1668.2979909872361</v>
      </c>
      <c r="E560" s="31">
        <f t="shared" si="145"/>
        <v>1668.2979909872361</v>
      </c>
      <c r="F560" s="31">
        <f t="shared" si="146"/>
        <v>1508.8704050901119</v>
      </c>
      <c r="G560" s="31">
        <f t="shared" si="147"/>
        <v>1462.2594265042437</v>
      </c>
      <c r="H560" s="31">
        <f t="shared" si="129"/>
        <v>7929.6454157009839</v>
      </c>
      <c r="I560" s="30">
        <f t="shared" si="141"/>
        <v>3.9648227078504919E-2</v>
      </c>
      <c r="J560" s="5">
        <f t="shared" si="131"/>
        <v>158.36185827279047</v>
      </c>
      <c r="K560" s="5">
        <f t="shared" si="132"/>
        <v>7.9065572421293524</v>
      </c>
      <c r="L560" s="11">
        <f t="shared" si="148"/>
        <v>1.4568749869429132E-3</v>
      </c>
      <c r="M560" s="11"/>
      <c r="N560" s="11"/>
      <c r="O560" s="11"/>
      <c r="P560" s="11"/>
      <c r="Q560" s="11"/>
      <c r="R560" s="11"/>
      <c r="S560" s="11"/>
    </row>
    <row r="561" spans="2:19" ht="1" customHeight="1">
      <c r="B561" s="1">
        <f t="shared" si="139"/>
        <v>123</v>
      </c>
      <c r="C561" s="31">
        <f t="shared" si="143"/>
        <v>1621.9196021321566</v>
      </c>
      <c r="D561" s="31">
        <f t="shared" si="144"/>
        <v>1668.2979909872361</v>
      </c>
      <c r="E561" s="31">
        <f t="shared" si="145"/>
        <v>1668.2979909872361</v>
      </c>
      <c r="F561" s="31">
        <f t="shared" si="146"/>
        <v>1508.8704050901119</v>
      </c>
      <c r="G561" s="31">
        <f t="shared" si="147"/>
        <v>1462.2594265042437</v>
      </c>
      <c r="H561" s="31">
        <f t="shared" si="129"/>
        <v>7929.6454157009839</v>
      </c>
      <c r="I561" s="30">
        <f t="shared" si="141"/>
        <v>3.9648227078504919E-2</v>
      </c>
      <c r="J561" s="5">
        <f t="shared" si="131"/>
        <v>158.36185827279047</v>
      </c>
      <c r="K561" s="5">
        <f t="shared" si="132"/>
        <v>7.9065572421293524</v>
      </c>
      <c r="L561" s="11">
        <f t="shared" si="148"/>
        <v>1.4568749869429132E-3</v>
      </c>
      <c r="M561" s="11"/>
      <c r="N561" s="11"/>
      <c r="O561" s="11"/>
      <c r="P561" s="11"/>
      <c r="Q561" s="11"/>
      <c r="R561" s="11"/>
      <c r="S561" s="11"/>
    </row>
    <row r="562" spans="2:19" ht="1" customHeight="1">
      <c r="B562" s="1">
        <f t="shared" si="139"/>
        <v>124</v>
      </c>
      <c r="C562" s="31">
        <f t="shared" si="143"/>
        <v>1621.9196021321566</v>
      </c>
      <c r="D562" s="31">
        <f t="shared" si="144"/>
        <v>1668.2979909872361</v>
      </c>
      <c r="E562" s="31">
        <f t="shared" si="145"/>
        <v>1668.2979909872361</v>
      </c>
      <c r="F562" s="31">
        <f t="shared" si="146"/>
        <v>1508.8704050901119</v>
      </c>
      <c r="G562" s="31">
        <f t="shared" si="147"/>
        <v>1462.2594265042437</v>
      </c>
      <c r="H562" s="31">
        <f t="shared" si="129"/>
        <v>7929.6454157009839</v>
      </c>
      <c r="I562" s="30">
        <f t="shared" si="141"/>
        <v>3.9648227078504919E-2</v>
      </c>
      <c r="J562" s="5">
        <f t="shared" si="131"/>
        <v>158.36185827279047</v>
      </c>
      <c r="K562" s="5">
        <f t="shared" si="132"/>
        <v>7.9065572421293524</v>
      </c>
      <c r="L562" s="11">
        <f t="shared" si="148"/>
        <v>1.4568749869429132E-3</v>
      </c>
      <c r="M562" s="11"/>
      <c r="N562" s="11"/>
      <c r="O562" s="11"/>
      <c r="P562" s="11"/>
      <c r="Q562" s="11"/>
      <c r="R562" s="11"/>
      <c r="S562" s="11"/>
    </row>
    <row r="563" spans="2:19" ht="1" customHeight="1">
      <c r="B563" s="1">
        <f t="shared" si="139"/>
        <v>125</v>
      </c>
      <c r="C563" s="31">
        <f t="shared" si="143"/>
        <v>1621.9196021321566</v>
      </c>
      <c r="D563" s="31">
        <f t="shared" si="144"/>
        <v>1668.2979909872361</v>
      </c>
      <c r="E563" s="31">
        <f t="shared" si="145"/>
        <v>1668.2979909872361</v>
      </c>
      <c r="F563" s="31">
        <f t="shared" si="146"/>
        <v>1508.8704050901119</v>
      </c>
      <c r="G563" s="31">
        <f t="shared" si="147"/>
        <v>1462.2594265042437</v>
      </c>
      <c r="H563" s="31">
        <f t="shared" si="129"/>
        <v>7929.6454157009839</v>
      </c>
      <c r="I563" s="30">
        <f t="shared" si="141"/>
        <v>3.9648227078504919E-2</v>
      </c>
      <c r="J563" s="5">
        <f t="shared" si="131"/>
        <v>158.36185827279047</v>
      </c>
      <c r="K563" s="5">
        <f t="shared" si="132"/>
        <v>7.9065572421293524</v>
      </c>
      <c r="L563" s="11">
        <f t="shared" si="148"/>
        <v>1.4568749869429132E-3</v>
      </c>
      <c r="M563" s="11"/>
      <c r="N563" s="11"/>
      <c r="O563" s="11"/>
      <c r="P563" s="11"/>
      <c r="Q563" s="11"/>
      <c r="R563" s="11"/>
      <c r="S563" s="11"/>
    </row>
    <row r="564" spans="2:19" ht="1" customHeight="1">
      <c r="B564" s="1">
        <f t="shared" si="139"/>
        <v>126</v>
      </c>
      <c r="C564" s="31">
        <f t="shared" si="143"/>
        <v>1621.9196021321566</v>
      </c>
      <c r="D564" s="31">
        <f t="shared" si="144"/>
        <v>1668.2979909872361</v>
      </c>
      <c r="E564" s="31">
        <f t="shared" si="145"/>
        <v>1668.2979909872361</v>
      </c>
      <c r="F564" s="31">
        <f t="shared" si="146"/>
        <v>1508.8704050901119</v>
      </c>
      <c r="G564" s="31">
        <f t="shared" si="147"/>
        <v>1462.2594265042437</v>
      </c>
      <c r="H564" s="31">
        <f t="shared" si="129"/>
        <v>7929.6454157009839</v>
      </c>
      <c r="I564" s="30">
        <f t="shared" si="141"/>
        <v>3.9648227078504919E-2</v>
      </c>
      <c r="J564" s="5">
        <f t="shared" si="131"/>
        <v>158.36185827279047</v>
      </c>
      <c r="K564" s="5">
        <f t="shared" si="132"/>
        <v>7.9065572421293524</v>
      </c>
      <c r="L564" s="11">
        <f t="shared" si="148"/>
        <v>1.4568749869429132E-3</v>
      </c>
      <c r="M564" s="11"/>
      <c r="N564" s="11"/>
      <c r="O564" s="11"/>
      <c r="P564" s="11"/>
      <c r="Q564" s="11"/>
      <c r="R564" s="11"/>
      <c r="S564" s="11"/>
    </row>
    <row r="565" spans="2:19" ht="1" customHeight="1">
      <c r="B565" s="1">
        <f t="shared" si="139"/>
        <v>127</v>
      </c>
      <c r="C565" s="31">
        <f t="shared" si="143"/>
        <v>1621.9196021321566</v>
      </c>
      <c r="D565" s="31">
        <f t="shared" si="144"/>
        <v>1668.2979909872361</v>
      </c>
      <c r="E565" s="31">
        <f t="shared" si="145"/>
        <v>1668.2979909872361</v>
      </c>
      <c r="F565" s="31">
        <f t="shared" si="146"/>
        <v>1508.8704050901119</v>
      </c>
      <c r="G565" s="31">
        <f t="shared" si="147"/>
        <v>1462.2594265042437</v>
      </c>
      <c r="H565" s="31">
        <f t="shared" si="129"/>
        <v>7929.6454157009839</v>
      </c>
      <c r="I565" s="30">
        <f t="shared" si="141"/>
        <v>3.9648227078504919E-2</v>
      </c>
      <c r="J565" s="5">
        <f t="shared" si="131"/>
        <v>158.36185827279047</v>
      </c>
      <c r="K565" s="5">
        <f t="shared" si="132"/>
        <v>7.9065572421293524</v>
      </c>
      <c r="L565" s="11">
        <f t="shared" si="148"/>
        <v>1.4568749869429132E-3</v>
      </c>
      <c r="M565" s="11"/>
      <c r="N565" s="11"/>
      <c r="O565" s="11"/>
      <c r="P565" s="11"/>
      <c r="Q565" s="11"/>
      <c r="R565" s="11"/>
      <c r="S565" s="11"/>
    </row>
    <row r="566" spans="2:19" ht="1" customHeight="1">
      <c r="B566" s="1">
        <f t="shared" si="139"/>
        <v>128</v>
      </c>
      <c r="C566" s="31">
        <f t="shared" si="143"/>
        <v>1621.9196021321566</v>
      </c>
      <c r="D566" s="31">
        <f t="shared" si="144"/>
        <v>1668.2979909872361</v>
      </c>
      <c r="E566" s="31">
        <f t="shared" si="145"/>
        <v>1668.2979909872361</v>
      </c>
      <c r="F566" s="31">
        <f t="shared" si="146"/>
        <v>1508.8704050901119</v>
      </c>
      <c r="G566" s="31">
        <f t="shared" si="147"/>
        <v>1462.2594265042437</v>
      </c>
      <c r="H566" s="31">
        <f t="shared" ref="H566:H629" si="149">SUM(C566:G566)</f>
        <v>7929.6454157009839</v>
      </c>
      <c r="I566" s="30">
        <f t="shared" ref="I566:I597" si="150">H566/$I$14</f>
        <v>3.9648227078504919E-2</v>
      </c>
      <c r="J566" s="5">
        <f t="shared" ref="J566:J629" si="151">$I$3*H566*(1-L566)</f>
        <v>158.36185827279047</v>
      </c>
      <c r="K566" s="5">
        <f t="shared" ref="K566:K629" si="152">$I$9*J566*(1-L566)</f>
        <v>7.9065572421293524</v>
      </c>
      <c r="L566" s="11">
        <f t="shared" ref="L566:L581" si="153">1-(C566*F566*G566*E566*D566)^(1/5)/AVERAGE(C566:G566)</f>
        <v>1.4568749869429132E-3</v>
      </c>
      <c r="M566" s="11"/>
      <c r="N566" s="11"/>
      <c r="O566" s="11"/>
      <c r="P566" s="11"/>
      <c r="Q566" s="11"/>
      <c r="R566" s="11"/>
      <c r="S566" s="11"/>
    </row>
    <row r="567" spans="2:19" ht="1" customHeight="1">
      <c r="B567" s="1">
        <f t="shared" si="139"/>
        <v>129</v>
      </c>
      <c r="C567" s="31">
        <f t="shared" ref="C567:C598" si="154">IF(B567&lt;$C$12,C150,$C$13)</f>
        <v>1621.9196021321566</v>
      </c>
      <c r="D567" s="31">
        <f t="shared" ref="D567:D598" si="155">IF(B567&lt;$D$12,D150,$D$13)</f>
        <v>1668.2979909872361</v>
      </c>
      <c r="E567" s="31">
        <f t="shared" ref="E567:E598" si="156">IF(B567&lt;$D$12,E150,$D$13)</f>
        <v>1668.2979909872361</v>
      </c>
      <c r="F567" s="31">
        <f t="shared" ref="F567:F598" si="157">IF(B567&lt;$F$12,F150,$F$13)</f>
        <v>1508.8704050901119</v>
      </c>
      <c r="G567" s="31">
        <f t="shared" ref="G567:G598" si="158">IF(B567&lt;$G$12,G150,$G$13)</f>
        <v>1462.2594265042437</v>
      </c>
      <c r="H567" s="31">
        <f t="shared" si="149"/>
        <v>7929.6454157009839</v>
      </c>
      <c r="I567" s="30">
        <f t="shared" si="150"/>
        <v>3.9648227078504919E-2</v>
      </c>
      <c r="J567" s="5">
        <f t="shared" si="151"/>
        <v>158.36185827279047</v>
      </c>
      <c r="K567" s="5">
        <f t="shared" si="152"/>
        <v>7.9065572421293524</v>
      </c>
      <c r="L567" s="11">
        <f t="shared" si="153"/>
        <v>1.4568749869429132E-3</v>
      </c>
      <c r="M567" s="11"/>
      <c r="N567" s="11"/>
      <c r="O567" s="11"/>
      <c r="P567" s="11"/>
      <c r="Q567" s="11"/>
      <c r="R567" s="11"/>
      <c r="S567" s="11"/>
    </row>
    <row r="568" spans="2:19" ht="1" customHeight="1">
      <c r="B568" s="1">
        <f t="shared" si="139"/>
        <v>130</v>
      </c>
      <c r="C568" s="31">
        <f t="shared" si="154"/>
        <v>1621.9196021321566</v>
      </c>
      <c r="D568" s="31">
        <f t="shared" si="155"/>
        <v>1668.2979909872361</v>
      </c>
      <c r="E568" s="31">
        <f t="shared" si="156"/>
        <v>1668.2979909872361</v>
      </c>
      <c r="F568" s="31">
        <f t="shared" si="157"/>
        <v>1508.8704050901119</v>
      </c>
      <c r="G568" s="31">
        <f t="shared" si="158"/>
        <v>1462.2594265042437</v>
      </c>
      <c r="H568" s="31">
        <f t="shared" si="149"/>
        <v>7929.6454157009839</v>
      </c>
      <c r="I568" s="30">
        <f t="shared" si="150"/>
        <v>3.9648227078504919E-2</v>
      </c>
      <c r="J568" s="5">
        <f t="shared" si="151"/>
        <v>158.36185827279047</v>
      </c>
      <c r="K568" s="5">
        <f t="shared" si="152"/>
        <v>7.9065572421293524</v>
      </c>
      <c r="L568" s="11">
        <f t="shared" si="153"/>
        <v>1.4568749869429132E-3</v>
      </c>
      <c r="M568" s="11"/>
      <c r="N568" s="11"/>
      <c r="O568" s="11"/>
      <c r="P568" s="11"/>
      <c r="Q568" s="11"/>
      <c r="R568" s="11"/>
      <c r="S568" s="11"/>
    </row>
    <row r="569" spans="2:19" ht="1" customHeight="1">
      <c r="B569" s="1">
        <f t="shared" ref="B569:B632" si="159">B568+1</f>
        <v>131</v>
      </c>
      <c r="C569" s="31">
        <f t="shared" si="154"/>
        <v>1621.9196021321566</v>
      </c>
      <c r="D569" s="31">
        <f t="shared" si="155"/>
        <v>1668.2979909872361</v>
      </c>
      <c r="E569" s="31">
        <f t="shared" si="156"/>
        <v>1668.2979909872361</v>
      </c>
      <c r="F569" s="31">
        <f t="shared" si="157"/>
        <v>1508.8704050901119</v>
      </c>
      <c r="G569" s="31">
        <f t="shared" si="158"/>
        <v>1462.2594265042437</v>
      </c>
      <c r="H569" s="31">
        <f t="shared" si="149"/>
        <v>7929.6454157009839</v>
      </c>
      <c r="I569" s="30">
        <f t="shared" si="150"/>
        <v>3.9648227078504919E-2</v>
      </c>
      <c r="J569" s="5">
        <f t="shared" si="151"/>
        <v>158.36185827279047</v>
      </c>
      <c r="K569" s="5">
        <f t="shared" si="152"/>
        <v>7.9065572421293524</v>
      </c>
      <c r="L569" s="11">
        <f t="shared" si="153"/>
        <v>1.4568749869429132E-3</v>
      </c>
      <c r="M569" s="11"/>
      <c r="N569" s="11"/>
      <c r="O569" s="11"/>
      <c r="P569" s="11"/>
      <c r="Q569" s="11"/>
      <c r="R569" s="11"/>
      <c r="S569" s="11"/>
    </row>
    <row r="570" spans="2:19" ht="1" customHeight="1">
      <c r="B570" s="1">
        <f t="shared" si="159"/>
        <v>132</v>
      </c>
      <c r="C570" s="31">
        <f t="shared" si="154"/>
        <v>1621.9196021321566</v>
      </c>
      <c r="D570" s="31">
        <f t="shared" si="155"/>
        <v>1668.2979909872361</v>
      </c>
      <c r="E570" s="31">
        <f t="shared" si="156"/>
        <v>1668.2979909872361</v>
      </c>
      <c r="F570" s="31">
        <f t="shared" si="157"/>
        <v>1508.8704050901119</v>
      </c>
      <c r="G570" s="31">
        <f t="shared" si="158"/>
        <v>1462.2594265042437</v>
      </c>
      <c r="H570" s="31">
        <f t="shared" si="149"/>
        <v>7929.6454157009839</v>
      </c>
      <c r="I570" s="30">
        <f t="shared" si="150"/>
        <v>3.9648227078504919E-2</v>
      </c>
      <c r="J570" s="5">
        <f t="shared" si="151"/>
        <v>158.36185827279047</v>
      </c>
      <c r="K570" s="5">
        <f t="shared" si="152"/>
        <v>7.9065572421293524</v>
      </c>
      <c r="L570" s="11">
        <f t="shared" si="153"/>
        <v>1.4568749869429132E-3</v>
      </c>
      <c r="M570" s="11"/>
      <c r="N570" s="11"/>
      <c r="O570" s="11"/>
      <c r="P570" s="11"/>
      <c r="Q570" s="11"/>
      <c r="R570" s="11"/>
      <c r="S570" s="11"/>
    </row>
    <row r="571" spans="2:19" ht="1" customHeight="1">
      <c r="B571" s="1">
        <f t="shared" si="159"/>
        <v>133</v>
      </c>
      <c r="C571" s="31">
        <f t="shared" si="154"/>
        <v>1621.9196021321566</v>
      </c>
      <c r="D571" s="31">
        <f t="shared" si="155"/>
        <v>1668.2979909872361</v>
      </c>
      <c r="E571" s="31">
        <f t="shared" si="156"/>
        <v>1668.2979909872361</v>
      </c>
      <c r="F571" s="31">
        <f t="shared" si="157"/>
        <v>1508.8704050901119</v>
      </c>
      <c r="G571" s="31">
        <f t="shared" si="158"/>
        <v>1462.2594265042437</v>
      </c>
      <c r="H571" s="31">
        <f t="shared" si="149"/>
        <v>7929.6454157009839</v>
      </c>
      <c r="I571" s="30">
        <f t="shared" si="150"/>
        <v>3.9648227078504919E-2</v>
      </c>
      <c r="J571" s="5">
        <f t="shared" si="151"/>
        <v>158.36185827279047</v>
      </c>
      <c r="K571" s="5">
        <f t="shared" si="152"/>
        <v>7.9065572421293524</v>
      </c>
      <c r="L571" s="11">
        <f t="shared" si="153"/>
        <v>1.4568749869429132E-3</v>
      </c>
      <c r="M571" s="11"/>
      <c r="N571" s="11"/>
      <c r="O571" s="11"/>
      <c r="P571" s="11"/>
      <c r="Q571" s="11"/>
      <c r="R571" s="11"/>
      <c r="S571" s="11"/>
    </row>
    <row r="572" spans="2:19" ht="1" customHeight="1">
      <c r="B572" s="1">
        <f t="shared" si="159"/>
        <v>134</v>
      </c>
      <c r="C572" s="31">
        <f t="shared" si="154"/>
        <v>1621.9196021321566</v>
      </c>
      <c r="D572" s="31">
        <f t="shared" si="155"/>
        <v>1668.2979909872361</v>
      </c>
      <c r="E572" s="31">
        <f t="shared" si="156"/>
        <v>1668.2979909872361</v>
      </c>
      <c r="F572" s="31">
        <f t="shared" si="157"/>
        <v>1508.8704050901119</v>
      </c>
      <c r="G572" s="31">
        <f t="shared" si="158"/>
        <v>1462.2594265042437</v>
      </c>
      <c r="H572" s="31">
        <f t="shared" si="149"/>
        <v>7929.6454157009839</v>
      </c>
      <c r="I572" s="30">
        <f t="shared" si="150"/>
        <v>3.9648227078504919E-2</v>
      </c>
      <c r="J572" s="5">
        <f t="shared" si="151"/>
        <v>158.36185827279047</v>
      </c>
      <c r="K572" s="5">
        <f t="shared" si="152"/>
        <v>7.9065572421293524</v>
      </c>
      <c r="L572" s="11">
        <f t="shared" si="153"/>
        <v>1.4568749869429132E-3</v>
      </c>
      <c r="M572" s="11"/>
      <c r="N572" s="11"/>
      <c r="O572" s="11"/>
      <c r="P572" s="11"/>
      <c r="Q572" s="11"/>
      <c r="R572" s="11"/>
      <c r="S572" s="11"/>
    </row>
    <row r="573" spans="2:19" ht="1" customHeight="1">
      <c r="B573" s="1">
        <f t="shared" si="159"/>
        <v>135</v>
      </c>
      <c r="C573" s="31">
        <f t="shared" si="154"/>
        <v>1621.9196021321566</v>
      </c>
      <c r="D573" s="31">
        <f t="shared" si="155"/>
        <v>1668.2979909872361</v>
      </c>
      <c r="E573" s="31">
        <f t="shared" si="156"/>
        <v>1668.2979909872361</v>
      </c>
      <c r="F573" s="31">
        <f t="shared" si="157"/>
        <v>1508.8704050901119</v>
      </c>
      <c r="G573" s="31">
        <f t="shared" si="158"/>
        <v>1462.2594265042437</v>
      </c>
      <c r="H573" s="31">
        <f t="shared" si="149"/>
        <v>7929.6454157009839</v>
      </c>
      <c r="I573" s="30">
        <f t="shared" si="150"/>
        <v>3.9648227078504919E-2</v>
      </c>
      <c r="J573" s="5">
        <f t="shared" si="151"/>
        <v>158.36185827279047</v>
      </c>
      <c r="K573" s="5">
        <f t="shared" si="152"/>
        <v>7.9065572421293524</v>
      </c>
      <c r="L573" s="11">
        <f t="shared" si="153"/>
        <v>1.4568749869429132E-3</v>
      </c>
      <c r="M573" s="11"/>
      <c r="N573" s="11"/>
      <c r="O573" s="11"/>
      <c r="P573" s="11"/>
      <c r="Q573" s="11"/>
      <c r="R573" s="11"/>
      <c r="S573" s="11"/>
    </row>
    <row r="574" spans="2:19" ht="1" customHeight="1">
      <c r="B574" s="1">
        <f t="shared" si="159"/>
        <v>136</v>
      </c>
      <c r="C574" s="31">
        <f t="shared" si="154"/>
        <v>1621.9196021321566</v>
      </c>
      <c r="D574" s="31">
        <f t="shared" si="155"/>
        <v>1668.2979909872361</v>
      </c>
      <c r="E574" s="31">
        <f t="shared" si="156"/>
        <v>1668.2979909872361</v>
      </c>
      <c r="F574" s="31">
        <f t="shared" si="157"/>
        <v>1508.8704050901119</v>
      </c>
      <c r="G574" s="31">
        <f t="shared" si="158"/>
        <v>1462.2594265042437</v>
      </c>
      <c r="H574" s="31">
        <f t="shared" si="149"/>
        <v>7929.6454157009839</v>
      </c>
      <c r="I574" s="30">
        <f t="shared" si="150"/>
        <v>3.9648227078504919E-2</v>
      </c>
      <c r="J574" s="5">
        <f t="shared" si="151"/>
        <v>158.36185827279047</v>
      </c>
      <c r="K574" s="5">
        <f t="shared" si="152"/>
        <v>7.9065572421293524</v>
      </c>
      <c r="L574" s="11">
        <f t="shared" si="153"/>
        <v>1.4568749869429132E-3</v>
      </c>
      <c r="M574" s="11"/>
      <c r="N574" s="11"/>
      <c r="O574" s="11"/>
      <c r="P574" s="11"/>
      <c r="Q574" s="11"/>
      <c r="R574" s="11"/>
      <c r="S574" s="11"/>
    </row>
    <row r="575" spans="2:19" ht="1" customHeight="1">
      <c r="B575" s="1">
        <f t="shared" si="159"/>
        <v>137</v>
      </c>
      <c r="C575" s="31">
        <f t="shared" si="154"/>
        <v>1621.9196021321566</v>
      </c>
      <c r="D575" s="31">
        <f t="shared" si="155"/>
        <v>1668.2979909872361</v>
      </c>
      <c r="E575" s="31">
        <f t="shared" si="156"/>
        <v>1668.2979909872361</v>
      </c>
      <c r="F575" s="31">
        <f t="shared" si="157"/>
        <v>1508.8704050901119</v>
      </c>
      <c r="G575" s="31">
        <f t="shared" si="158"/>
        <v>1462.2594265042437</v>
      </c>
      <c r="H575" s="31">
        <f t="shared" si="149"/>
        <v>7929.6454157009839</v>
      </c>
      <c r="I575" s="30">
        <f t="shared" si="150"/>
        <v>3.9648227078504919E-2</v>
      </c>
      <c r="J575" s="5">
        <f t="shared" si="151"/>
        <v>158.36185827279047</v>
      </c>
      <c r="K575" s="5">
        <f t="shared" si="152"/>
        <v>7.9065572421293524</v>
      </c>
      <c r="L575" s="11">
        <f t="shared" si="153"/>
        <v>1.4568749869429132E-3</v>
      </c>
      <c r="M575" s="11"/>
      <c r="N575" s="11"/>
      <c r="O575" s="11"/>
      <c r="P575" s="11"/>
      <c r="Q575" s="11"/>
      <c r="R575" s="11"/>
      <c r="S575" s="11"/>
    </row>
    <row r="576" spans="2:19" ht="1" customHeight="1">
      <c r="B576" s="1">
        <f t="shared" si="159"/>
        <v>138</v>
      </c>
      <c r="C576" s="31">
        <f t="shared" si="154"/>
        <v>1621.9196021321566</v>
      </c>
      <c r="D576" s="31">
        <f t="shared" si="155"/>
        <v>1668.2979909872361</v>
      </c>
      <c r="E576" s="31">
        <f t="shared" si="156"/>
        <v>1668.2979909872361</v>
      </c>
      <c r="F576" s="31">
        <f t="shared" si="157"/>
        <v>1508.8704050901119</v>
      </c>
      <c r="G576" s="31">
        <f t="shared" si="158"/>
        <v>1462.2594265042437</v>
      </c>
      <c r="H576" s="31">
        <f t="shared" si="149"/>
        <v>7929.6454157009839</v>
      </c>
      <c r="I576" s="30">
        <f t="shared" si="150"/>
        <v>3.9648227078504919E-2</v>
      </c>
      <c r="J576" s="5">
        <f t="shared" si="151"/>
        <v>158.36185827279047</v>
      </c>
      <c r="K576" s="5">
        <f t="shared" si="152"/>
        <v>7.9065572421293524</v>
      </c>
      <c r="L576" s="11">
        <f t="shared" si="153"/>
        <v>1.4568749869429132E-3</v>
      </c>
      <c r="M576" s="11"/>
      <c r="N576" s="11"/>
      <c r="O576" s="11"/>
      <c r="P576" s="11"/>
      <c r="Q576" s="11"/>
      <c r="R576" s="11"/>
      <c r="S576" s="11"/>
    </row>
    <row r="577" spans="2:19" ht="1" customHeight="1">
      <c r="B577" s="1">
        <f t="shared" si="159"/>
        <v>139</v>
      </c>
      <c r="C577" s="31">
        <f t="shared" si="154"/>
        <v>1621.9196021321566</v>
      </c>
      <c r="D577" s="31">
        <f t="shared" si="155"/>
        <v>1668.2979909872361</v>
      </c>
      <c r="E577" s="31">
        <f t="shared" si="156"/>
        <v>1668.2979909872361</v>
      </c>
      <c r="F577" s="31">
        <f t="shared" si="157"/>
        <v>1508.8704050901119</v>
      </c>
      <c r="G577" s="31">
        <f t="shared" si="158"/>
        <v>1462.2594265042437</v>
      </c>
      <c r="H577" s="31">
        <f t="shared" si="149"/>
        <v>7929.6454157009839</v>
      </c>
      <c r="I577" s="30">
        <f t="shared" si="150"/>
        <v>3.9648227078504919E-2</v>
      </c>
      <c r="J577" s="5">
        <f t="shared" si="151"/>
        <v>158.36185827279047</v>
      </c>
      <c r="K577" s="5">
        <f t="shared" si="152"/>
        <v>7.9065572421293524</v>
      </c>
      <c r="L577" s="11">
        <f t="shared" si="153"/>
        <v>1.4568749869429132E-3</v>
      </c>
      <c r="M577" s="11"/>
      <c r="N577" s="11"/>
      <c r="O577" s="11"/>
      <c r="P577" s="11"/>
      <c r="Q577" s="11"/>
      <c r="R577" s="11"/>
      <c r="S577" s="11"/>
    </row>
    <row r="578" spans="2:19" ht="1" customHeight="1">
      <c r="B578" s="1">
        <f t="shared" si="159"/>
        <v>140</v>
      </c>
      <c r="C578" s="31">
        <f t="shared" si="154"/>
        <v>1621.9196021321566</v>
      </c>
      <c r="D578" s="31">
        <f t="shared" si="155"/>
        <v>1668.2979909872361</v>
      </c>
      <c r="E578" s="31">
        <f t="shared" si="156"/>
        <v>1668.2979909872361</v>
      </c>
      <c r="F578" s="31">
        <f t="shared" si="157"/>
        <v>1508.8704050901119</v>
      </c>
      <c r="G578" s="31">
        <f t="shared" si="158"/>
        <v>1462.2594265042437</v>
      </c>
      <c r="H578" s="31">
        <f t="shared" si="149"/>
        <v>7929.6454157009839</v>
      </c>
      <c r="I578" s="30">
        <f t="shared" si="150"/>
        <v>3.9648227078504919E-2</v>
      </c>
      <c r="J578" s="5">
        <f t="shared" si="151"/>
        <v>158.36185827279047</v>
      </c>
      <c r="K578" s="5">
        <f t="shared" si="152"/>
        <v>7.9065572421293524</v>
      </c>
      <c r="L578" s="11">
        <f t="shared" si="153"/>
        <v>1.4568749869429132E-3</v>
      </c>
      <c r="M578" s="11"/>
      <c r="N578" s="11"/>
      <c r="O578" s="11"/>
      <c r="P578" s="11"/>
      <c r="Q578" s="11"/>
      <c r="R578" s="11"/>
      <c r="S578" s="11"/>
    </row>
    <row r="579" spans="2:19" ht="1" customHeight="1">
      <c r="B579" s="1">
        <f t="shared" si="159"/>
        <v>141</v>
      </c>
      <c r="C579" s="31">
        <f t="shared" si="154"/>
        <v>1621.9196021321566</v>
      </c>
      <c r="D579" s="31">
        <f t="shared" si="155"/>
        <v>1668.2979909872361</v>
      </c>
      <c r="E579" s="31">
        <f t="shared" si="156"/>
        <v>1668.2979909872361</v>
      </c>
      <c r="F579" s="31">
        <f t="shared" si="157"/>
        <v>1508.8704050901119</v>
      </c>
      <c r="G579" s="31">
        <f t="shared" si="158"/>
        <v>1462.2594265042437</v>
      </c>
      <c r="H579" s="31">
        <f t="shared" si="149"/>
        <v>7929.6454157009839</v>
      </c>
      <c r="I579" s="30">
        <f t="shared" si="150"/>
        <v>3.9648227078504919E-2</v>
      </c>
      <c r="J579" s="5">
        <f t="shared" si="151"/>
        <v>158.36185827279047</v>
      </c>
      <c r="K579" s="5">
        <f t="shared" si="152"/>
        <v>7.9065572421293524</v>
      </c>
      <c r="L579" s="11">
        <f t="shared" si="153"/>
        <v>1.4568749869429132E-3</v>
      </c>
      <c r="M579" s="11"/>
      <c r="N579" s="11"/>
      <c r="O579" s="11"/>
      <c r="P579" s="11"/>
      <c r="Q579" s="11"/>
      <c r="R579" s="11"/>
      <c r="S579" s="11"/>
    </row>
    <row r="580" spans="2:19" ht="1" customHeight="1">
      <c r="B580" s="1">
        <f t="shared" si="159"/>
        <v>142</v>
      </c>
      <c r="C580" s="31">
        <f t="shared" si="154"/>
        <v>1621.9196021321566</v>
      </c>
      <c r="D580" s="31">
        <f t="shared" si="155"/>
        <v>1668.2979909872361</v>
      </c>
      <c r="E580" s="31">
        <f t="shared" si="156"/>
        <v>1668.2979909872361</v>
      </c>
      <c r="F580" s="31">
        <f t="shared" si="157"/>
        <v>1508.8704050901119</v>
      </c>
      <c r="G580" s="31">
        <f t="shared" si="158"/>
        <v>1462.2594265042437</v>
      </c>
      <c r="H580" s="31">
        <f t="shared" si="149"/>
        <v>7929.6454157009839</v>
      </c>
      <c r="I580" s="30">
        <f t="shared" si="150"/>
        <v>3.9648227078504919E-2</v>
      </c>
      <c r="J580" s="5">
        <f t="shared" si="151"/>
        <v>158.36185827279047</v>
      </c>
      <c r="K580" s="5">
        <f t="shared" si="152"/>
        <v>7.9065572421293524</v>
      </c>
      <c r="L580" s="11">
        <f t="shared" si="153"/>
        <v>1.4568749869429132E-3</v>
      </c>
      <c r="M580" s="11"/>
      <c r="N580" s="11"/>
      <c r="O580" s="11"/>
      <c r="P580" s="11"/>
      <c r="Q580" s="11"/>
      <c r="R580" s="11"/>
      <c r="S580" s="11"/>
    </row>
    <row r="581" spans="2:19" ht="1" customHeight="1">
      <c r="B581" s="1">
        <f t="shared" si="159"/>
        <v>143</v>
      </c>
      <c r="C581" s="31">
        <f t="shared" si="154"/>
        <v>1621.9196021321566</v>
      </c>
      <c r="D581" s="31">
        <f t="shared" si="155"/>
        <v>1668.2979909872361</v>
      </c>
      <c r="E581" s="31">
        <f t="shared" si="156"/>
        <v>1668.2979909872361</v>
      </c>
      <c r="F581" s="31">
        <f t="shared" si="157"/>
        <v>1508.8704050901119</v>
      </c>
      <c r="G581" s="31">
        <f t="shared" si="158"/>
        <v>1462.2594265042437</v>
      </c>
      <c r="H581" s="31">
        <f t="shared" si="149"/>
        <v>7929.6454157009839</v>
      </c>
      <c r="I581" s="30">
        <f t="shared" si="150"/>
        <v>3.9648227078504919E-2</v>
      </c>
      <c r="J581" s="5">
        <f t="shared" si="151"/>
        <v>158.36185827279047</v>
      </c>
      <c r="K581" s="5">
        <f t="shared" si="152"/>
        <v>7.9065572421293524</v>
      </c>
      <c r="L581" s="11">
        <f t="shared" si="153"/>
        <v>1.4568749869429132E-3</v>
      </c>
      <c r="M581" s="11"/>
      <c r="N581" s="11"/>
      <c r="O581" s="11"/>
      <c r="P581" s="11"/>
      <c r="Q581" s="11"/>
      <c r="R581" s="11"/>
      <c r="S581" s="11"/>
    </row>
    <row r="582" spans="2:19" ht="1" customHeight="1">
      <c r="B582" s="1">
        <f t="shared" si="159"/>
        <v>144</v>
      </c>
      <c r="C582" s="31">
        <f t="shared" si="154"/>
        <v>1621.9196021321566</v>
      </c>
      <c r="D582" s="31">
        <f t="shared" si="155"/>
        <v>1668.2979909872361</v>
      </c>
      <c r="E582" s="31">
        <f t="shared" si="156"/>
        <v>1668.2979909872361</v>
      </c>
      <c r="F582" s="31">
        <f t="shared" si="157"/>
        <v>1508.8704050901119</v>
      </c>
      <c r="G582" s="31">
        <f t="shared" si="158"/>
        <v>1462.2594265042437</v>
      </c>
      <c r="H582" s="31">
        <f t="shared" si="149"/>
        <v>7929.6454157009839</v>
      </c>
      <c r="I582" s="30">
        <f t="shared" si="150"/>
        <v>3.9648227078504919E-2</v>
      </c>
      <c r="J582" s="5">
        <f t="shared" si="151"/>
        <v>158.36185827279047</v>
      </c>
      <c r="K582" s="5">
        <f t="shared" si="152"/>
        <v>7.9065572421293524</v>
      </c>
      <c r="L582" s="11">
        <f t="shared" ref="L582:L597" si="160">1-(C582*F582*G582*E582*D582)^(1/5)/AVERAGE(C582:G582)</f>
        <v>1.4568749869429132E-3</v>
      </c>
      <c r="M582" s="11"/>
      <c r="N582" s="11"/>
      <c r="O582" s="11"/>
      <c r="P582" s="11"/>
      <c r="Q582" s="11"/>
      <c r="R582" s="11"/>
      <c r="S582" s="11"/>
    </row>
    <row r="583" spans="2:19" ht="1" customHeight="1">
      <c r="B583" s="1">
        <f t="shared" si="159"/>
        <v>145</v>
      </c>
      <c r="C583" s="31">
        <f t="shared" si="154"/>
        <v>1621.9196021321566</v>
      </c>
      <c r="D583" s="31">
        <f t="shared" si="155"/>
        <v>1668.2979909872361</v>
      </c>
      <c r="E583" s="31">
        <f t="shared" si="156"/>
        <v>1668.2979909872361</v>
      </c>
      <c r="F583" s="31">
        <f t="shared" si="157"/>
        <v>1508.8704050901119</v>
      </c>
      <c r="G583" s="31">
        <f t="shared" si="158"/>
        <v>1462.2594265042437</v>
      </c>
      <c r="H583" s="31">
        <f t="shared" si="149"/>
        <v>7929.6454157009839</v>
      </c>
      <c r="I583" s="30">
        <f t="shared" si="150"/>
        <v>3.9648227078504919E-2</v>
      </c>
      <c r="J583" s="5">
        <f t="shared" si="151"/>
        <v>158.36185827279047</v>
      </c>
      <c r="K583" s="5">
        <f t="shared" si="152"/>
        <v>7.9065572421293524</v>
      </c>
      <c r="L583" s="11">
        <f t="shared" si="160"/>
        <v>1.4568749869429132E-3</v>
      </c>
      <c r="M583" s="11"/>
      <c r="N583" s="11"/>
      <c r="O583" s="11"/>
      <c r="P583" s="11"/>
      <c r="Q583" s="11"/>
      <c r="R583" s="11"/>
      <c r="S583" s="11"/>
    </row>
    <row r="584" spans="2:19" ht="1" customHeight="1">
      <c r="B584" s="1">
        <f t="shared" si="159"/>
        <v>146</v>
      </c>
      <c r="C584" s="31">
        <f t="shared" si="154"/>
        <v>1621.9196021321566</v>
      </c>
      <c r="D584" s="31">
        <f t="shared" si="155"/>
        <v>1668.2979909872361</v>
      </c>
      <c r="E584" s="31">
        <f t="shared" si="156"/>
        <v>1668.2979909872361</v>
      </c>
      <c r="F584" s="31">
        <f t="shared" si="157"/>
        <v>1508.8704050901119</v>
      </c>
      <c r="G584" s="31">
        <f t="shared" si="158"/>
        <v>1462.2594265042437</v>
      </c>
      <c r="H584" s="31">
        <f t="shared" si="149"/>
        <v>7929.6454157009839</v>
      </c>
      <c r="I584" s="30">
        <f t="shared" si="150"/>
        <v>3.9648227078504919E-2</v>
      </c>
      <c r="J584" s="5">
        <f t="shared" si="151"/>
        <v>158.36185827279047</v>
      </c>
      <c r="K584" s="5">
        <f t="shared" si="152"/>
        <v>7.9065572421293524</v>
      </c>
      <c r="L584" s="11">
        <f t="shared" si="160"/>
        <v>1.4568749869429132E-3</v>
      </c>
      <c r="M584" s="11"/>
      <c r="N584" s="11"/>
      <c r="O584" s="11"/>
      <c r="P584" s="11"/>
      <c r="Q584" s="11"/>
      <c r="R584" s="11"/>
      <c r="S584" s="11"/>
    </row>
    <row r="585" spans="2:19" ht="1" customHeight="1">
      <c r="B585" s="1">
        <f t="shared" si="159"/>
        <v>147</v>
      </c>
      <c r="C585" s="31">
        <f t="shared" si="154"/>
        <v>1621.9196021321566</v>
      </c>
      <c r="D585" s="31">
        <f t="shared" si="155"/>
        <v>1668.2979909872361</v>
      </c>
      <c r="E585" s="31">
        <f t="shared" si="156"/>
        <v>1668.2979909872361</v>
      </c>
      <c r="F585" s="31">
        <f t="shared" si="157"/>
        <v>1508.8704050901119</v>
      </c>
      <c r="G585" s="31">
        <f t="shared" si="158"/>
        <v>1462.2594265042437</v>
      </c>
      <c r="H585" s="31">
        <f t="shared" si="149"/>
        <v>7929.6454157009839</v>
      </c>
      <c r="I585" s="30">
        <f t="shared" si="150"/>
        <v>3.9648227078504919E-2</v>
      </c>
      <c r="J585" s="5">
        <f t="shared" si="151"/>
        <v>158.36185827279047</v>
      </c>
      <c r="K585" s="5">
        <f t="shared" si="152"/>
        <v>7.9065572421293524</v>
      </c>
      <c r="L585" s="11">
        <f t="shared" si="160"/>
        <v>1.4568749869429132E-3</v>
      </c>
      <c r="M585" s="11"/>
      <c r="N585" s="11"/>
      <c r="O585" s="11"/>
      <c r="P585" s="11"/>
      <c r="Q585" s="11"/>
      <c r="R585" s="11"/>
      <c r="S585" s="11"/>
    </row>
    <row r="586" spans="2:19" ht="1" customHeight="1">
      <c r="B586" s="1">
        <f t="shared" si="159"/>
        <v>148</v>
      </c>
      <c r="C586" s="31">
        <f t="shared" si="154"/>
        <v>1621.9196021321566</v>
      </c>
      <c r="D586" s="31">
        <f t="shared" si="155"/>
        <v>1668.2979909872361</v>
      </c>
      <c r="E586" s="31">
        <f t="shared" si="156"/>
        <v>1668.2979909872361</v>
      </c>
      <c r="F586" s="31">
        <f t="shared" si="157"/>
        <v>1508.8704050901119</v>
      </c>
      <c r="G586" s="31">
        <f t="shared" si="158"/>
        <v>1462.2594265042437</v>
      </c>
      <c r="H586" s="31">
        <f t="shared" si="149"/>
        <v>7929.6454157009839</v>
      </c>
      <c r="I586" s="30">
        <f t="shared" si="150"/>
        <v>3.9648227078504919E-2</v>
      </c>
      <c r="J586" s="5">
        <f t="shared" si="151"/>
        <v>158.36185827279047</v>
      </c>
      <c r="K586" s="5">
        <f t="shared" si="152"/>
        <v>7.9065572421293524</v>
      </c>
      <c r="L586" s="11">
        <f t="shared" si="160"/>
        <v>1.4568749869429132E-3</v>
      </c>
      <c r="M586" s="11"/>
      <c r="N586" s="11"/>
      <c r="O586" s="11"/>
      <c r="P586" s="11"/>
      <c r="Q586" s="11"/>
      <c r="R586" s="11"/>
      <c r="S586" s="11"/>
    </row>
    <row r="587" spans="2:19" ht="1" customHeight="1">
      <c r="B587" s="1">
        <f t="shared" si="159"/>
        <v>149</v>
      </c>
      <c r="C587" s="31">
        <f t="shared" si="154"/>
        <v>1621.9196021321566</v>
      </c>
      <c r="D587" s="31">
        <f t="shared" si="155"/>
        <v>1668.2979909872361</v>
      </c>
      <c r="E587" s="31">
        <f t="shared" si="156"/>
        <v>1668.2979909872361</v>
      </c>
      <c r="F587" s="31">
        <f t="shared" si="157"/>
        <v>1508.8704050901119</v>
      </c>
      <c r="G587" s="31">
        <f t="shared" si="158"/>
        <v>1462.2594265042437</v>
      </c>
      <c r="H587" s="31">
        <f t="shared" si="149"/>
        <v>7929.6454157009839</v>
      </c>
      <c r="I587" s="30">
        <f t="shared" si="150"/>
        <v>3.9648227078504919E-2</v>
      </c>
      <c r="J587" s="5">
        <f t="shared" si="151"/>
        <v>158.36185827279047</v>
      </c>
      <c r="K587" s="5">
        <f t="shared" si="152"/>
        <v>7.9065572421293524</v>
      </c>
      <c r="L587" s="11">
        <f t="shared" si="160"/>
        <v>1.4568749869429132E-3</v>
      </c>
      <c r="M587" s="11"/>
      <c r="N587" s="11"/>
      <c r="O587" s="11"/>
      <c r="P587" s="11"/>
      <c r="Q587" s="11"/>
      <c r="R587" s="11"/>
      <c r="S587" s="11"/>
    </row>
    <row r="588" spans="2:19" ht="1" customHeight="1">
      <c r="B588" s="1">
        <f t="shared" si="159"/>
        <v>150</v>
      </c>
      <c r="C588" s="31">
        <f t="shared" si="154"/>
        <v>1621.9196021321566</v>
      </c>
      <c r="D588" s="31">
        <f t="shared" si="155"/>
        <v>1668.2979909872361</v>
      </c>
      <c r="E588" s="31">
        <f t="shared" si="156"/>
        <v>1668.2979909872361</v>
      </c>
      <c r="F588" s="31">
        <f t="shared" si="157"/>
        <v>1508.8704050901119</v>
      </c>
      <c r="G588" s="31">
        <f t="shared" si="158"/>
        <v>1462.2594265042437</v>
      </c>
      <c r="H588" s="31">
        <f t="shared" si="149"/>
        <v>7929.6454157009839</v>
      </c>
      <c r="I588" s="30">
        <f t="shared" si="150"/>
        <v>3.9648227078504919E-2</v>
      </c>
      <c r="J588" s="5">
        <f t="shared" si="151"/>
        <v>158.36185827279047</v>
      </c>
      <c r="K588" s="5">
        <f t="shared" si="152"/>
        <v>7.9065572421293524</v>
      </c>
      <c r="L588" s="11">
        <f t="shared" si="160"/>
        <v>1.4568749869429132E-3</v>
      </c>
      <c r="M588" s="11"/>
      <c r="N588" s="11"/>
      <c r="O588" s="11"/>
      <c r="P588" s="11"/>
      <c r="Q588" s="11"/>
      <c r="R588" s="11"/>
      <c r="S588" s="11"/>
    </row>
    <row r="589" spans="2:19" ht="1" customHeight="1">
      <c r="B589" s="1">
        <f t="shared" si="159"/>
        <v>151</v>
      </c>
      <c r="C589" s="31">
        <f t="shared" si="154"/>
        <v>1621.9196021321566</v>
      </c>
      <c r="D589" s="31">
        <f t="shared" si="155"/>
        <v>1668.2979909872361</v>
      </c>
      <c r="E589" s="31">
        <f t="shared" si="156"/>
        <v>1668.2979909872361</v>
      </c>
      <c r="F589" s="31">
        <f t="shared" si="157"/>
        <v>1508.8704050901119</v>
      </c>
      <c r="G589" s="31">
        <f t="shared" si="158"/>
        <v>1462.2594265042437</v>
      </c>
      <c r="H589" s="31">
        <f t="shared" si="149"/>
        <v>7929.6454157009839</v>
      </c>
      <c r="I589" s="30">
        <f t="shared" si="150"/>
        <v>3.9648227078504919E-2</v>
      </c>
      <c r="J589" s="5">
        <f t="shared" si="151"/>
        <v>158.36185827279047</v>
      </c>
      <c r="K589" s="5">
        <f t="shared" si="152"/>
        <v>7.9065572421293524</v>
      </c>
      <c r="L589" s="11">
        <f t="shared" si="160"/>
        <v>1.4568749869429132E-3</v>
      </c>
      <c r="M589" s="11"/>
      <c r="N589" s="11"/>
      <c r="O589" s="11"/>
      <c r="P589" s="11"/>
      <c r="Q589" s="11"/>
      <c r="R589" s="11"/>
      <c r="S589" s="11"/>
    </row>
    <row r="590" spans="2:19" ht="1" customHeight="1">
      <c r="B590" s="1">
        <f t="shared" si="159"/>
        <v>152</v>
      </c>
      <c r="C590" s="31">
        <f t="shared" si="154"/>
        <v>1621.9196021321566</v>
      </c>
      <c r="D590" s="31">
        <f t="shared" si="155"/>
        <v>1668.2979909872361</v>
      </c>
      <c r="E590" s="31">
        <f t="shared" si="156"/>
        <v>1668.2979909872361</v>
      </c>
      <c r="F590" s="31">
        <f t="shared" si="157"/>
        <v>1508.8704050901119</v>
      </c>
      <c r="G590" s="31">
        <f t="shared" si="158"/>
        <v>1462.2594265042437</v>
      </c>
      <c r="H590" s="31">
        <f t="shared" si="149"/>
        <v>7929.6454157009839</v>
      </c>
      <c r="I590" s="30">
        <f t="shared" si="150"/>
        <v>3.9648227078504919E-2</v>
      </c>
      <c r="J590" s="5">
        <f t="shared" si="151"/>
        <v>158.36185827279047</v>
      </c>
      <c r="K590" s="5">
        <f t="shared" si="152"/>
        <v>7.9065572421293524</v>
      </c>
      <c r="L590" s="11">
        <f t="shared" si="160"/>
        <v>1.4568749869429132E-3</v>
      </c>
      <c r="M590" s="11"/>
      <c r="N590" s="11"/>
      <c r="O590" s="11"/>
      <c r="P590" s="11"/>
      <c r="Q590" s="11"/>
      <c r="R590" s="11"/>
      <c r="S590" s="11"/>
    </row>
    <row r="591" spans="2:19" ht="1" customHeight="1">
      <c r="B591" s="1">
        <f t="shared" si="159"/>
        <v>153</v>
      </c>
      <c r="C591" s="31">
        <f t="shared" si="154"/>
        <v>1621.9196021321566</v>
      </c>
      <c r="D591" s="31">
        <f t="shared" si="155"/>
        <v>1668.2979909872361</v>
      </c>
      <c r="E591" s="31">
        <f t="shared" si="156"/>
        <v>1668.2979909872361</v>
      </c>
      <c r="F591" s="31">
        <f t="shared" si="157"/>
        <v>1508.8704050901119</v>
      </c>
      <c r="G591" s="31">
        <f t="shared" si="158"/>
        <v>1462.2594265042437</v>
      </c>
      <c r="H591" s="31">
        <f t="shared" si="149"/>
        <v>7929.6454157009839</v>
      </c>
      <c r="I591" s="30">
        <f t="shared" si="150"/>
        <v>3.9648227078504919E-2</v>
      </c>
      <c r="J591" s="5">
        <f t="shared" si="151"/>
        <v>158.36185827279047</v>
      </c>
      <c r="K591" s="5">
        <f t="shared" si="152"/>
        <v>7.9065572421293524</v>
      </c>
      <c r="L591" s="11">
        <f t="shared" si="160"/>
        <v>1.4568749869429132E-3</v>
      </c>
      <c r="M591" s="11"/>
      <c r="N591" s="11"/>
      <c r="O591" s="11"/>
      <c r="P591" s="11"/>
      <c r="Q591" s="11"/>
      <c r="R591" s="11"/>
      <c r="S591" s="11"/>
    </row>
    <row r="592" spans="2:19" ht="1" customHeight="1">
      <c r="B592" s="1">
        <f t="shared" si="159"/>
        <v>154</v>
      </c>
      <c r="C592" s="31">
        <f t="shared" si="154"/>
        <v>1621.9196021321566</v>
      </c>
      <c r="D592" s="31">
        <f t="shared" si="155"/>
        <v>1668.2979909872361</v>
      </c>
      <c r="E592" s="31">
        <f t="shared" si="156"/>
        <v>1668.2979909872361</v>
      </c>
      <c r="F592" s="31">
        <f t="shared" si="157"/>
        <v>1508.8704050901119</v>
      </c>
      <c r="G592" s="31">
        <f t="shared" si="158"/>
        <v>1462.2594265042437</v>
      </c>
      <c r="H592" s="31">
        <f t="shared" si="149"/>
        <v>7929.6454157009839</v>
      </c>
      <c r="I592" s="30">
        <f t="shared" si="150"/>
        <v>3.9648227078504919E-2</v>
      </c>
      <c r="J592" s="5">
        <f t="shared" si="151"/>
        <v>158.36185827279047</v>
      </c>
      <c r="K592" s="5">
        <f t="shared" si="152"/>
        <v>7.9065572421293524</v>
      </c>
      <c r="L592" s="11">
        <f t="shared" si="160"/>
        <v>1.4568749869429132E-3</v>
      </c>
      <c r="M592" s="11"/>
      <c r="N592" s="11"/>
      <c r="O592" s="11"/>
      <c r="P592" s="11"/>
      <c r="Q592" s="11"/>
      <c r="R592" s="11"/>
      <c r="S592" s="11"/>
    </row>
    <row r="593" spans="2:19" ht="1" customHeight="1">
      <c r="B593" s="1">
        <f t="shared" si="159"/>
        <v>155</v>
      </c>
      <c r="C593" s="31">
        <f t="shared" si="154"/>
        <v>1621.9196021321566</v>
      </c>
      <c r="D593" s="31">
        <f t="shared" si="155"/>
        <v>1668.2979909872361</v>
      </c>
      <c r="E593" s="31">
        <f t="shared" si="156"/>
        <v>1668.2979909872361</v>
      </c>
      <c r="F593" s="31">
        <f t="shared" si="157"/>
        <v>1508.8704050901119</v>
      </c>
      <c r="G593" s="31">
        <f t="shared" si="158"/>
        <v>1462.2594265042437</v>
      </c>
      <c r="H593" s="31">
        <f t="shared" si="149"/>
        <v>7929.6454157009839</v>
      </c>
      <c r="I593" s="30">
        <f t="shared" si="150"/>
        <v>3.9648227078504919E-2</v>
      </c>
      <c r="J593" s="5">
        <f t="shared" si="151"/>
        <v>158.36185827279047</v>
      </c>
      <c r="K593" s="5">
        <f t="shared" si="152"/>
        <v>7.9065572421293524</v>
      </c>
      <c r="L593" s="11">
        <f t="shared" si="160"/>
        <v>1.4568749869429132E-3</v>
      </c>
      <c r="M593" s="11"/>
      <c r="N593" s="11"/>
      <c r="O593" s="11"/>
      <c r="P593" s="11"/>
      <c r="Q593" s="11"/>
      <c r="R593" s="11"/>
      <c r="S593" s="11"/>
    </row>
    <row r="594" spans="2:19" ht="1" customHeight="1">
      <c r="B594" s="1">
        <f t="shared" si="159"/>
        <v>156</v>
      </c>
      <c r="C594" s="31">
        <f t="shared" si="154"/>
        <v>1621.9196021321566</v>
      </c>
      <c r="D594" s="31">
        <f t="shared" si="155"/>
        <v>1668.2979909872361</v>
      </c>
      <c r="E594" s="31">
        <f t="shared" si="156"/>
        <v>1668.2979909872361</v>
      </c>
      <c r="F594" s="31">
        <f t="shared" si="157"/>
        <v>1508.8704050901119</v>
      </c>
      <c r="G594" s="31">
        <f t="shared" si="158"/>
        <v>1462.2594265042437</v>
      </c>
      <c r="H594" s="31">
        <f t="shared" si="149"/>
        <v>7929.6454157009839</v>
      </c>
      <c r="I594" s="30">
        <f t="shared" si="150"/>
        <v>3.9648227078504919E-2</v>
      </c>
      <c r="J594" s="5">
        <f t="shared" si="151"/>
        <v>158.36185827279047</v>
      </c>
      <c r="K594" s="5">
        <f t="shared" si="152"/>
        <v>7.9065572421293524</v>
      </c>
      <c r="L594" s="11">
        <f t="shared" si="160"/>
        <v>1.4568749869429132E-3</v>
      </c>
      <c r="M594" s="11"/>
      <c r="N594" s="11"/>
      <c r="O594" s="11"/>
      <c r="P594" s="11"/>
      <c r="Q594" s="11"/>
      <c r="R594" s="11"/>
      <c r="S594" s="11"/>
    </row>
    <row r="595" spans="2:19" ht="1" customHeight="1">
      <c r="B595" s="1">
        <f t="shared" si="159"/>
        <v>157</v>
      </c>
      <c r="C595" s="31">
        <f t="shared" si="154"/>
        <v>1621.9196021321566</v>
      </c>
      <c r="D595" s="31">
        <f t="shared" si="155"/>
        <v>1668.2979909872361</v>
      </c>
      <c r="E595" s="31">
        <f t="shared" si="156"/>
        <v>1668.2979909872361</v>
      </c>
      <c r="F595" s="31">
        <f t="shared" si="157"/>
        <v>1508.8704050901119</v>
      </c>
      <c r="G595" s="31">
        <f t="shared" si="158"/>
        <v>1462.2594265042437</v>
      </c>
      <c r="H595" s="31">
        <f t="shared" si="149"/>
        <v>7929.6454157009839</v>
      </c>
      <c r="I595" s="30">
        <f t="shared" si="150"/>
        <v>3.9648227078504919E-2</v>
      </c>
      <c r="J595" s="5">
        <f t="shared" si="151"/>
        <v>158.36185827279047</v>
      </c>
      <c r="K595" s="5">
        <f t="shared" si="152"/>
        <v>7.9065572421293524</v>
      </c>
      <c r="L595" s="11">
        <f t="shared" si="160"/>
        <v>1.4568749869429132E-3</v>
      </c>
      <c r="M595" s="11"/>
      <c r="N595" s="11"/>
      <c r="O595" s="11"/>
      <c r="P595" s="11"/>
      <c r="Q595" s="11"/>
      <c r="R595" s="11"/>
      <c r="S595" s="11"/>
    </row>
    <row r="596" spans="2:19" ht="1" customHeight="1">
      <c r="B596" s="1">
        <f t="shared" si="159"/>
        <v>158</v>
      </c>
      <c r="C596" s="31">
        <f t="shared" si="154"/>
        <v>1621.9196021321566</v>
      </c>
      <c r="D596" s="31">
        <f t="shared" si="155"/>
        <v>1668.2979909872361</v>
      </c>
      <c r="E596" s="31">
        <f t="shared" si="156"/>
        <v>1668.2979909872361</v>
      </c>
      <c r="F596" s="31">
        <f t="shared" si="157"/>
        <v>1508.8704050901119</v>
      </c>
      <c r="G596" s="31">
        <f t="shared" si="158"/>
        <v>1462.2594265042437</v>
      </c>
      <c r="H596" s="31">
        <f t="shared" si="149"/>
        <v>7929.6454157009839</v>
      </c>
      <c r="I596" s="30">
        <f t="shared" si="150"/>
        <v>3.9648227078504919E-2</v>
      </c>
      <c r="J596" s="5">
        <f t="shared" si="151"/>
        <v>158.36185827279047</v>
      </c>
      <c r="K596" s="5">
        <f t="shared" si="152"/>
        <v>7.9065572421293524</v>
      </c>
      <c r="L596" s="11">
        <f t="shared" si="160"/>
        <v>1.4568749869429132E-3</v>
      </c>
      <c r="M596" s="11"/>
      <c r="N596" s="11"/>
      <c r="O596" s="11"/>
      <c r="P596" s="11"/>
      <c r="Q596" s="11"/>
      <c r="R596" s="11"/>
      <c r="S596" s="11"/>
    </row>
    <row r="597" spans="2:19" ht="1" customHeight="1">
      <c r="B597" s="1">
        <f t="shared" si="159"/>
        <v>159</v>
      </c>
      <c r="C597" s="31">
        <f t="shared" si="154"/>
        <v>1621.9196021321566</v>
      </c>
      <c r="D597" s="31">
        <f t="shared" si="155"/>
        <v>1668.2979909872361</v>
      </c>
      <c r="E597" s="31">
        <f t="shared" si="156"/>
        <v>1668.2979909872361</v>
      </c>
      <c r="F597" s="31">
        <f t="shared" si="157"/>
        <v>1508.8704050901119</v>
      </c>
      <c r="G597" s="31">
        <f t="shared" si="158"/>
        <v>1462.2594265042437</v>
      </c>
      <c r="H597" s="31">
        <f t="shared" si="149"/>
        <v>7929.6454157009839</v>
      </c>
      <c r="I597" s="30">
        <f t="shared" si="150"/>
        <v>3.9648227078504919E-2</v>
      </c>
      <c r="J597" s="5">
        <f t="shared" si="151"/>
        <v>158.36185827279047</v>
      </c>
      <c r="K597" s="5">
        <f t="shared" si="152"/>
        <v>7.9065572421293524</v>
      </c>
      <c r="L597" s="11">
        <f t="shared" si="160"/>
        <v>1.4568749869429132E-3</v>
      </c>
      <c r="M597" s="11"/>
      <c r="N597" s="11"/>
      <c r="O597" s="11"/>
      <c r="P597" s="11"/>
      <c r="Q597" s="11"/>
      <c r="R597" s="11"/>
      <c r="S597" s="11"/>
    </row>
    <row r="598" spans="2:19" ht="1" customHeight="1">
      <c r="B598" s="1">
        <f t="shared" si="159"/>
        <v>160</v>
      </c>
      <c r="C598" s="31">
        <f t="shared" si="154"/>
        <v>1621.9196021321566</v>
      </c>
      <c r="D598" s="31">
        <f t="shared" si="155"/>
        <v>1668.2979909872361</v>
      </c>
      <c r="E598" s="31">
        <f t="shared" si="156"/>
        <v>1668.2979909872361</v>
      </c>
      <c r="F598" s="31">
        <f t="shared" si="157"/>
        <v>1508.8704050901119</v>
      </c>
      <c r="G598" s="31">
        <f t="shared" si="158"/>
        <v>1462.2594265042437</v>
      </c>
      <c r="H598" s="31">
        <f t="shared" si="149"/>
        <v>7929.6454157009839</v>
      </c>
      <c r="I598" s="30">
        <f t="shared" ref="I598:I629" si="161">H598/$I$14</f>
        <v>3.9648227078504919E-2</v>
      </c>
      <c r="J598" s="5">
        <f t="shared" si="151"/>
        <v>158.36185827279047</v>
      </c>
      <c r="K598" s="5">
        <f t="shared" si="152"/>
        <v>7.9065572421293524</v>
      </c>
      <c r="L598" s="11">
        <f t="shared" ref="L598:L613" si="162">1-(C598*F598*G598*E598*D598)^(1/5)/AVERAGE(C598:G598)</f>
        <v>1.4568749869429132E-3</v>
      </c>
      <c r="M598" s="11"/>
      <c r="N598" s="11"/>
      <c r="O598" s="11"/>
      <c r="P598" s="11"/>
      <c r="Q598" s="11"/>
      <c r="R598" s="11"/>
      <c r="S598" s="11"/>
    </row>
    <row r="599" spans="2:19" ht="1" customHeight="1">
      <c r="B599" s="1">
        <f t="shared" si="159"/>
        <v>161</v>
      </c>
      <c r="C599" s="31">
        <f t="shared" ref="C599:C629" si="163">IF(B599&lt;$C$12,C182,$C$13)</f>
        <v>1621.9196021321566</v>
      </c>
      <c r="D599" s="31">
        <f t="shared" ref="D599:D629" si="164">IF(B599&lt;$D$12,D182,$D$13)</f>
        <v>1668.2979909872361</v>
      </c>
      <c r="E599" s="31">
        <f t="shared" ref="E599:E629" si="165">IF(B599&lt;$D$12,E182,$D$13)</f>
        <v>1668.2979909872361</v>
      </c>
      <c r="F599" s="31">
        <f t="shared" ref="F599:F629" si="166">IF(B599&lt;$F$12,F182,$F$13)</f>
        <v>1508.8704050901119</v>
      </c>
      <c r="G599" s="31">
        <f t="shared" ref="G599:G629" si="167">IF(B599&lt;$G$12,G182,$G$13)</f>
        <v>1462.2594265042437</v>
      </c>
      <c r="H599" s="31">
        <f t="shared" si="149"/>
        <v>7929.6454157009839</v>
      </c>
      <c r="I599" s="30">
        <f t="shared" si="161"/>
        <v>3.9648227078504919E-2</v>
      </c>
      <c r="J599" s="5">
        <f t="shared" si="151"/>
        <v>158.36185827279047</v>
      </c>
      <c r="K599" s="5">
        <f t="shared" si="152"/>
        <v>7.9065572421293524</v>
      </c>
      <c r="L599" s="11">
        <f t="shared" si="162"/>
        <v>1.4568749869429132E-3</v>
      </c>
      <c r="M599" s="11"/>
      <c r="N599" s="11"/>
      <c r="O599" s="11"/>
      <c r="P599" s="11"/>
      <c r="Q599" s="11"/>
      <c r="R599" s="11"/>
      <c r="S599" s="11"/>
    </row>
    <row r="600" spans="2:19" ht="1" customHeight="1">
      <c r="B600" s="1">
        <f t="shared" si="159"/>
        <v>162</v>
      </c>
      <c r="C600" s="31">
        <f t="shared" si="163"/>
        <v>1621.9196021321566</v>
      </c>
      <c r="D600" s="31">
        <f t="shared" si="164"/>
        <v>1668.2979909872361</v>
      </c>
      <c r="E600" s="31">
        <f t="shared" si="165"/>
        <v>1668.2979909872361</v>
      </c>
      <c r="F600" s="31">
        <f t="shared" si="166"/>
        <v>1508.8704050901119</v>
      </c>
      <c r="G600" s="31">
        <f t="shared" si="167"/>
        <v>1462.2594265042437</v>
      </c>
      <c r="H600" s="31">
        <f t="shared" si="149"/>
        <v>7929.6454157009839</v>
      </c>
      <c r="I600" s="30">
        <f t="shared" si="161"/>
        <v>3.9648227078504919E-2</v>
      </c>
      <c r="J600" s="5">
        <f t="shared" si="151"/>
        <v>158.36185827279047</v>
      </c>
      <c r="K600" s="5">
        <f t="shared" si="152"/>
        <v>7.9065572421293524</v>
      </c>
      <c r="L600" s="11">
        <f t="shared" si="162"/>
        <v>1.4568749869429132E-3</v>
      </c>
      <c r="M600" s="11"/>
      <c r="N600" s="11"/>
      <c r="O600" s="11"/>
      <c r="P600" s="11"/>
      <c r="Q600" s="11"/>
      <c r="R600" s="11"/>
      <c r="S600" s="11"/>
    </row>
    <row r="601" spans="2:19" ht="1" customHeight="1">
      <c r="B601" s="1">
        <f t="shared" si="159"/>
        <v>163</v>
      </c>
      <c r="C601" s="31">
        <f t="shared" si="163"/>
        <v>1621.9196021321566</v>
      </c>
      <c r="D601" s="31">
        <f t="shared" si="164"/>
        <v>1668.2979909872361</v>
      </c>
      <c r="E601" s="31">
        <f t="shared" si="165"/>
        <v>1668.2979909872361</v>
      </c>
      <c r="F601" s="31">
        <f t="shared" si="166"/>
        <v>1508.8704050901119</v>
      </c>
      <c r="G601" s="31">
        <f t="shared" si="167"/>
        <v>1462.2594265042437</v>
      </c>
      <c r="H601" s="31">
        <f t="shared" si="149"/>
        <v>7929.6454157009839</v>
      </c>
      <c r="I601" s="30">
        <f t="shared" si="161"/>
        <v>3.9648227078504919E-2</v>
      </c>
      <c r="J601" s="5">
        <f t="shared" si="151"/>
        <v>158.36185827279047</v>
      </c>
      <c r="K601" s="5">
        <f t="shared" si="152"/>
        <v>7.9065572421293524</v>
      </c>
      <c r="L601" s="11">
        <f t="shared" si="162"/>
        <v>1.4568749869429132E-3</v>
      </c>
      <c r="M601" s="11"/>
      <c r="N601" s="11"/>
      <c r="O601" s="11"/>
      <c r="P601" s="11"/>
      <c r="Q601" s="11"/>
      <c r="R601" s="11"/>
      <c r="S601" s="11"/>
    </row>
    <row r="602" spans="2:19" ht="1" customHeight="1">
      <c r="B602" s="1">
        <f t="shared" si="159"/>
        <v>164</v>
      </c>
      <c r="C602" s="31">
        <f t="shared" si="163"/>
        <v>1621.9196021321566</v>
      </c>
      <c r="D602" s="31">
        <f t="shared" si="164"/>
        <v>1668.2979909872361</v>
      </c>
      <c r="E602" s="31">
        <f t="shared" si="165"/>
        <v>1668.2979909872361</v>
      </c>
      <c r="F602" s="31">
        <f t="shared" si="166"/>
        <v>1508.8704050901119</v>
      </c>
      <c r="G602" s="31">
        <f t="shared" si="167"/>
        <v>1462.2594265042437</v>
      </c>
      <c r="H602" s="31">
        <f t="shared" si="149"/>
        <v>7929.6454157009839</v>
      </c>
      <c r="I602" s="30">
        <f t="shared" si="161"/>
        <v>3.9648227078504919E-2</v>
      </c>
      <c r="J602" s="5">
        <f t="shared" si="151"/>
        <v>158.36185827279047</v>
      </c>
      <c r="K602" s="5">
        <f t="shared" si="152"/>
        <v>7.9065572421293524</v>
      </c>
      <c r="L602" s="11">
        <f t="shared" si="162"/>
        <v>1.4568749869429132E-3</v>
      </c>
      <c r="M602" s="11"/>
      <c r="N602" s="11"/>
      <c r="O602" s="11"/>
      <c r="P602" s="11"/>
      <c r="Q602" s="11"/>
      <c r="R602" s="11"/>
      <c r="S602" s="11"/>
    </row>
    <row r="603" spans="2:19" ht="1" customHeight="1">
      <c r="B603" s="1">
        <f t="shared" si="159"/>
        <v>165</v>
      </c>
      <c r="C603" s="31">
        <f t="shared" si="163"/>
        <v>1621.9196021321566</v>
      </c>
      <c r="D603" s="31">
        <f t="shared" si="164"/>
        <v>1668.2979909872361</v>
      </c>
      <c r="E603" s="31">
        <f t="shared" si="165"/>
        <v>1668.2979909872361</v>
      </c>
      <c r="F603" s="31">
        <f t="shared" si="166"/>
        <v>1508.8704050901119</v>
      </c>
      <c r="G603" s="31">
        <f t="shared" si="167"/>
        <v>1462.2594265042437</v>
      </c>
      <c r="H603" s="31">
        <f t="shared" si="149"/>
        <v>7929.6454157009839</v>
      </c>
      <c r="I603" s="30">
        <f t="shared" si="161"/>
        <v>3.9648227078504919E-2</v>
      </c>
      <c r="J603" s="5">
        <f t="shared" si="151"/>
        <v>158.36185827279047</v>
      </c>
      <c r="K603" s="5">
        <f t="shared" si="152"/>
        <v>7.9065572421293524</v>
      </c>
      <c r="L603" s="11">
        <f t="shared" si="162"/>
        <v>1.4568749869429132E-3</v>
      </c>
      <c r="M603" s="11"/>
      <c r="N603" s="11"/>
      <c r="O603" s="11"/>
      <c r="P603" s="11"/>
      <c r="Q603" s="11"/>
      <c r="R603" s="11"/>
      <c r="S603" s="11"/>
    </row>
    <row r="604" spans="2:19" ht="1" customHeight="1">
      <c r="B604" s="1">
        <f t="shared" si="159"/>
        <v>166</v>
      </c>
      <c r="C604" s="31">
        <f t="shared" si="163"/>
        <v>1621.9196021321566</v>
      </c>
      <c r="D604" s="31">
        <f t="shared" si="164"/>
        <v>1668.2979909872361</v>
      </c>
      <c r="E604" s="31">
        <f t="shared" si="165"/>
        <v>1668.2979909872361</v>
      </c>
      <c r="F604" s="31">
        <f t="shared" si="166"/>
        <v>1508.8704050901119</v>
      </c>
      <c r="G604" s="31">
        <f t="shared" si="167"/>
        <v>1462.2594265042437</v>
      </c>
      <c r="H604" s="31">
        <f t="shared" si="149"/>
        <v>7929.6454157009839</v>
      </c>
      <c r="I604" s="30">
        <f t="shared" si="161"/>
        <v>3.9648227078504919E-2</v>
      </c>
      <c r="J604" s="5">
        <f t="shared" si="151"/>
        <v>158.36185827279047</v>
      </c>
      <c r="K604" s="5">
        <f t="shared" si="152"/>
        <v>7.9065572421293524</v>
      </c>
      <c r="L604" s="11">
        <f t="shared" si="162"/>
        <v>1.4568749869429132E-3</v>
      </c>
      <c r="M604" s="11"/>
      <c r="N604" s="11"/>
      <c r="O604" s="11"/>
      <c r="P604" s="11"/>
      <c r="Q604" s="11"/>
      <c r="R604" s="11"/>
      <c r="S604" s="11"/>
    </row>
    <row r="605" spans="2:19" ht="1" customHeight="1">
      <c r="B605" s="1">
        <f t="shared" si="159"/>
        <v>167</v>
      </c>
      <c r="C605" s="31">
        <f t="shared" si="163"/>
        <v>1621.9196021321566</v>
      </c>
      <c r="D605" s="31">
        <f t="shared" si="164"/>
        <v>1668.2979909872361</v>
      </c>
      <c r="E605" s="31">
        <f t="shared" si="165"/>
        <v>1668.2979909872361</v>
      </c>
      <c r="F605" s="31">
        <f t="shared" si="166"/>
        <v>1508.8704050901119</v>
      </c>
      <c r="G605" s="31">
        <f t="shared" si="167"/>
        <v>1462.2594265042437</v>
      </c>
      <c r="H605" s="31">
        <f t="shared" si="149"/>
        <v>7929.6454157009839</v>
      </c>
      <c r="I605" s="30">
        <f t="shared" si="161"/>
        <v>3.9648227078504919E-2</v>
      </c>
      <c r="J605" s="5">
        <f t="shared" si="151"/>
        <v>158.36185827279047</v>
      </c>
      <c r="K605" s="5">
        <f t="shared" si="152"/>
        <v>7.9065572421293524</v>
      </c>
      <c r="L605" s="11">
        <f t="shared" si="162"/>
        <v>1.4568749869429132E-3</v>
      </c>
      <c r="M605" s="11"/>
      <c r="N605" s="11"/>
      <c r="O605" s="11"/>
      <c r="P605" s="11"/>
      <c r="Q605" s="11"/>
      <c r="R605" s="11"/>
      <c r="S605" s="11"/>
    </row>
    <row r="606" spans="2:19" ht="1" customHeight="1">
      <c r="B606" s="1">
        <f t="shared" si="159"/>
        <v>168</v>
      </c>
      <c r="C606" s="31">
        <f t="shared" si="163"/>
        <v>1621.9196021321566</v>
      </c>
      <c r="D606" s="31">
        <f t="shared" si="164"/>
        <v>1668.2979909872361</v>
      </c>
      <c r="E606" s="31">
        <f t="shared" si="165"/>
        <v>1668.2979909872361</v>
      </c>
      <c r="F606" s="31">
        <f t="shared" si="166"/>
        <v>1508.8704050901119</v>
      </c>
      <c r="G606" s="31">
        <f t="shared" si="167"/>
        <v>1462.2594265042437</v>
      </c>
      <c r="H606" s="31">
        <f t="shared" si="149"/>
        <v>7929.6454157009839</v>
      </c>
      <c r="I606" s="30">
        <f t="shared" si="161"/>
        <v>3.9648227078504919E-2</v>
      </c>
      <c r="J606" s="5">
        <f t="shared" si="151"/>
        <v>158.36185827279047</v>
      </c>
      <c r="K606" s="5">
        <f t="shared" si="152"/>
        <v>7.9065572421293524</v>
      </c>
      <c r="L606" s="11">
        <f t="shared" si="162"/>
        <v>1.4568749869429132E-3</v>
      </c>
      <c r="M606" s="11"/>
      <c r="N606" s="11"/>
      <c r="O606" s="11"/>
      <c r="P606" s="11"/>
      <c r="Q606" s="11"/>
      <c r="R606" s="11"/>
      <c r="S606" s="11"/>
    </row>
    <row r="607" spans="2:19" ht="1" customHeight="1">
      <c r="B607" s="1">
        <f t="shared" si="159"/>
        <v>169</v>
      </c>
      <c r="C607" s="31">
        <f t="shared" si="163"/>
        <v>1621.9196021321566</v>
      </c>
      <c r="D607" s="31">
        <f t="shared" si="164"/>
        <v>1668.2979909872361</v>
      </c>
      <c r="E607" s="31">
        <f t="shared" si="165"/>
        <v>1668.2979909872361</v>
      </c>
      <c r="F607" s="31">
        <f t="shared" si="166"/>
        <v>1508.8704050901119</v>
      </c>
      <c r="G607" s="31">
        <f t="shared" si="167"/>
        <v>1462.2594265042437</v>
      </c>
      <c r="H607" s="31">
        <f t="shared" si="149"/>
        <v>7929.6454157009839</v>
      </c>
      <c r="I607" s="30">
        <f t="shared" si="161"/>
        <v>3.9648227078504919E-2</v>
      </c>
      <c r="J607" s="5">
        <f t="shared" si="151"/>
        <v>158.36185827279047</v>
      </c>
      <c r="K607" s="5">
        <f t="shared" si="152"/>
        <v>7.9065572421293524</v>
      </c>
      <c r="L607" s="11">
        <f t="shared" si="162"/>
        <v>1.4568749869429132E-3</v>
      </c>
      <c r="M607" s="11"/>
      <c r="N607" s="11"/>
      <c r="O607" s="11"/>
      <c r="P607" s="11"/>
      <c r="Q607" s="11"/>
      <c r="R607" s="11"/>
      <c r="S607" s="11"/>
    </row>
    <row r="608" spans="2:19" ht="1" customHeight="1">
      <c r="B608" s="1">
        <f t="shared" si="159"/>
        <v>170</v>
      </c>
      <c r="C608" s="31">
        <f t="shared" si="163"/>
        <v>1621.9196021321566</v>
      </c>
      <c r="D608" s="31">
        <f t="shared" si="164"/>
        <v>1668.2979909872361</v>
      </c>
      <c r="E608" s="31">
        <f t="shared" si="165"/>
        <v>1668.2979909872361</v>
      </c>
      <c r="F608" s="31">
        <f t="shared" si="166"/>
        <v>1508.8704050901119</v>
      </c>
      <c r="G608" s="31">
        <f t="shared" si="167"/>
        <v>1462.2594265042437</v>
      </c>
      <c r="H608" s="31">
        <f t="shared" si="149"/>
        <v>7929.6454157009839</v>
      </c>
      <c r="I608" s="30">
        <f t="shared" si="161"/>
        <v>3.9648227078504919E-2</v>
      </c>
      <c r="J608" s="5">
        <f t="shared" si="151"/>
        <v>158.36185827279047</v>
      </c>
      <c r="K608" s="5">
        <f t="shared" si="152"/>
        <v>7.9065572421293524</v>
      </c>
      <c r="L608" s="11">
        <f t="shared" si="162"/>
        <v>1.4568749869429132E-3</v>
      </c>
      <c r="M608" s="11"/>
      <c r="N608" s="11"/>
      <c r="O608" s="11"/>
      <c r="P608" s="11"/>
      <c r="Q608" s="11"/>
      <c r="R608" s="11"/>
      <c r="S608" s="11"/>
    </row>
    <row r="609" spans="2:19" ht="1" customHeight="1">
      <c r="B609" s="1">
        <f t="shared" si="159"/>
        <v>171</v>
      </c>
      <c r="C609" s="31">
        <f t="shared" si="163"/>
        <v>1621.9196021321566</v>
      </c>
      <c r="D609" s="31">
        <f t="shared" si="164"/>
        <v>1668.2979909872361</v>
      </c>
      <c r="E609" s="31">
        <f t="shared" si="165"/>
        <v>1668.2979909872361</v>
      </c>
      <c r="F609" s="31">
        <f t="shared" si="166"/>
        <v>1508.8704050901119</v>
      </c>
      <c r="G609" s="31">
        <f t="shared" si="167"/>
        <v>1462.2594265042437</v>
      </c>
      <c r="H609" s="31">
        <f t="shared" si="149"/>
        <v>7929.6454157009839</v>
      </c>
      <c r="I609" s="30">
        <f t="shared" si="161"/>
        <v>3.9648227078504919E-2</v>
      </c>
      <c r="J609" s="5">
        <f t="shared" si="151"/>
        <v>158.36185827279047</v>
      </c>
      <c r="K609" s="5">
        <f t="shared" si="152"/>
        <v>7.9065572421293524</v>
      </c>
      <c r="L609" s="11">
        <f t="shared" si="162"/>
        <v>1.4568749869429132E-3</v>
      </c>
      <c r="M609" s="11"/>
      <c r="N609" s="11"/>
      <c r="O609" s="11"/>
      <c r="P609" s="11"/>
      <c r="Q609" s="11"/>
      <c r="R609" s="11"/>
      <c r="S609" s="11"/>
    </row>
    <row r="610" spans="2:19" ht="1" customHeight="1">
      <c r="B610" s="1">
        <f t="shared" si="159"/>
        <v>172</v>
      </c>
      <c r="C610" s="31">
        <f t="shared" si="163"/>
        <v>1621.9196021321566</v>
      </c>
      <c r="D610" s="31">
        <f t="shared" si="164"/>
        <v>1668.2979909872361</v>
      </c>
      <c r="E610" s="31">
        <f t="shared" si="165"/>
        <v>1668.2979909872361</v>
      </c>
      <c r="F610" s="31">
        <f t="shared" si="166"/>
        <v>1508.8704050901119</v>
      </c>
      <c r="G610" s="31">
        <f t="shared" si="167"/>
        <v>1462.2594265042437</v>
      </c>
      <c r="H610" s="31">
        <f t="shared" si="149"/>
        <v>7929.6454157009839</v>
      </c>
      <c r="I610" s="30">
        <f t="shared" si="161"/>
        <v>3.9648227078504919E-2</v>
      </c>
      <c r="J610" s="5">
        <f t="shared" si="151"/>
        <v>158.36185827279047</v>
      </c>
      <c r="K610" s="5">
        <f t="shared" si="152"/>
        <v>7.9065572421293524</v>
      </c>
      <c r="L610" s="11">
        <f t="shared" si="162"/>
        <v>1.4568749869429132E-3</v>
      </c>
      <c r="M610" s="11"/>
      <c r="N610" s="11"/>
      <c r="O610" s="11"/>
      <c r="P610" s="11"/>
      <c r="Q610" s="11"/>
      <c r="R610" s="11"/>
      <c r="S610" s="11"/>
    </row>
    <row r="611" spans="2:19" ht="1" customHeight="1">
      <c r="B611" s="1">
        <f t="shared" si="159"/>
        <v>173</v>
      </c>
      <c r="C611" s="31">
        <f t="shared" si="163"/>
        <v>1621.9196021321566</v>
      </c>
      <c r="D611" s="31">
        <f t="shared" si="164"/>
        <v>1668.2979909872361</v>
      </c>
      <c r="E611" s="31">
        <f t="shared" si="165"/>
        <v>1668.2979909872361</v>
      </c>
      <c r="F611" s="31">
        <f t="shared" si="166"/>
        <v>1508.8704050901119</v>
      </c>
      <c r="G611" s="31">
        <f t="shared" si="167"/>
        <v>1462.2594265042437</v>
      </c>
      <c r="H611" s="31">
        <f t="shared" si="149"/>
        <v>7929.6454157009839</v>
      </c>
      <c r="I611" s="30">
        <f t="shared" si="161"/>
        <v>3.9648227078504919E-2</v>
      </c>
      <c r="J611" s="5">
        <f t="shared" si="151"/>
        <v>158.36185827279047</v>
      </c>
      <c r="K611" s="5">
        <f t="shared" si="152"/>
        <v>7.9065572421293524</v>
      </c>
      <c r="L611" s="11">
        <f t="shared" si="162"/>
        <v>1.4568749869429132E-3</v>
      </c>
      <c r="M611" s="11"/>
      <c r="N611" s="11"/>
      <c r="O611" s="11"/>
      <c r="P611" s="11"/>
      <c r="Q611" s="11"/>
      <c r="R611" s="11"/>
      <c r="S611" s="11"/>
    </row>
    <row r="612" spans="2:19" ht="1" customHeight="1">
      <c r="B612" s="1">
        <f t="shared" si="159"/>
        <v>174</v>
      </c>
      <c r="C612" s="31">
        <f t="shared" si="163"/>
        <v>1621.9196021321566</v>
      </c>
      <c r="D612" s="31">
        <f t="shared" si="164"/>
        <v>1668.2979909872361</v>
      </c>
      <c r="E612" s="31">
        <f t="shared" si="165"/>
        <v>1668.2979909872361</v>
      </c>
      <c r="F612" s="31">
        <f t="shared" si="166"/>
        <v>1508.8704050901119</v>
      </c>
      <c r="G612" s="31">
        <f t="shared" si="167"/>
        <v>1462.2594265042437</v>
      </c>
      <c r="H612" s="31">
        <f t="shared" si="149"/>
        <v>7929.6454157009839</v>
      </c>
      <c r="I612" s="30">
        <f t="shared" si="161"/>
        <v>3.9648227078504919E-2</v>
      </c>
      <c r="J612" s="5">
        <f t="shared" si="151"/>
        <v>158.36185827279047</v>
      </c>
      <c r="K612" s="5">
        <f t="shared" si="152"/>
        <v>7.9065572421293524</v>
      </c>
      <c r="L612" s="11">
        <f t="shared" si="162"/>
        <v>1.4568749869429132E-3</v>
      </c>
      <c r="M612" s="11"/>
      <c r="N612" s="11"/>
      <c r="O612" s="11"/>
      <c r="P612" s="11"/>
      <c r="Q612" s="11"/>
      <c r="R612" s="11"/>
      <c r="S612" s="11"/>
    </row>
    <row r="613" spans="2:19" ht="1" customHeight="1">
      <c r="B613" s="1">
        <f t="shared" si="159"/>
        <v>175</v>
      </c>
      <c r="C613" s="31">
        <f t="shared" si="163"/>
        <v>1621.9196021321566</v>
      </c>
      <c r="D613" s="31">
        <f t="shared" si="164"/>
        <v>1668.2979909872361</v>
      </c>
      <c r="E613" s="31">
        <f t="shared" si="165"/>
        <v>1668.2979909872361</v>
      </c>
      <c r="F613" s="31">
        <f t="shared" si="166"/>
        <v>1508.8704050901119</v>
      </c>
      <c r="G613" s="31">
        <f t="shared" si="167"/>
        <v>1462.2594265042437</v>
      </c>
      <c r="H613" s="31">
        <f t="shared" si="149"/>
        <v>7929.6454157009839</v>
      </c>
      <c r="I613" s="30">
        <f t="shared" si="161"/>
        <v>3.9648227078504919E-2</v>
      </c>
      <c r="J613" s="5">
        <f t="shared" si="151"/>
        <v>158.36185827279047</v>
      </c>
      <c r="K613" s="5">
        <f t="shared" si="152"/>
        <v>7.9065572421293524</v>
      </c>
      <c r="L613" s="11">
        <f t="shared" si="162"/>
        <v>1.4568749869429132E-3</v>
      </c>
      <c r="M613" s="11"/>
      <c r="N613" s="11"/>
      <c r="O613" s="11"/>
      <c r="P613" s="11"/>
      <c r="Q613" s="11"/>
      <c r="R613" s="11"/>
      <c r="S613" s="11"/>
    </row>
    <row r="614" spans="2:19" ht="1" customHeight="1">
      <c r="B614" s="1">
        <f t="shared" si="159"/>
        <v>176</v>
      </c>
      <c r="C614" s="31">
        <f t="shared" si="163"/>
        <v>1621.9196021321566</v>
      </c>
      <c r="D614" s="31">
        <f t="shared" si="164"/>
        <v>1668.2979909872361</v>
      </c>
      <c r="E614" s="31">
        <f t="shared" si="165"/>
        <v>1668.2979909872361</v>
      </c>
      <c r="F614" s="31">
        <f t="shared" si="166"/>
        <v>1508.8704050901119</v>
      </c>
      <c r="G614" s="31">
        <f t="shared" si="167"/>
        <v>1462.2594265042437</v>
      </c>
      <c r="H614" s="31">
        <f t="shared" si="149"/>
        <v>7929.6454157009839</v>
      </c>
      <c r="I614" s="30">
        <f t="shared" si="161"/>
        <v>3.9648227078504919E-2</v>
      </c>
      <c r="J614" s="5">
        <f t="shared" si="151"/>
        <v>158.36185827279047</v>
      </c>
      <c r="K614" s="5">
        <f t="shared" si="152"/>
        <v>7.9065572421293524</v>
      </c>
      <c r="L614" s="11">
        <f t="shared" ref="L614:L629" si="168">1-(C614*F614*G614*E614*D614)^(1/5)/AVERAGE(C614:G614)</f>
        <v>1.4568749869429132E-3</v>
      </c>
      <c r="M614" s="11"/>
      <c r="N614" s="11"/>
      <c r="O614" s="11"/>
      <c r="P614" s="11"/>
      <c r="Q614" s="11"/>
      <c r="R614" s="11"/>
      <c r="S614" s="11"/>
    </row>
    <row r="615" spans="2:19" ht="1" customHeight="1">
      <c r="B615" s="1">
        <f t="shared" si="159"/>
        <v>177</v>
      </c>
      <c r="C615" s="31">
        <f t="shared" si="163"/>
        <v>1621.9196021321566</v>
      </c>
      <c r="D615" s="31">
        <f t="shared" si="164"/>
        <v>1668.2979909872361</v>
      </c>
      <c r="E615" s="31">
        <f t="shared" si="165"/>
        <v>1668.2979909872361</v>
      </c>
      <c r="F615" s="31">
        <f t="shared" si="166"/>
        <v>1508.8704050901119</v>
      </c>
      <c r="G615" s="31">
        <f t="shared" si="167"/>
        <v>1462.2594265042437</v>
      </c>
      <c r="H615" s="31">
        <f t="shared" si="149"/>
        <v>7929.6454157009839</v>
      </c>
      <c r="I615" s="30">
        <f t="shared" si="161"/>
        <v>3.9648227078504919E-2</v>
      </c>
      <c r="J615" s="5">
        <f t="shared" si="151"/>
        <v>158.36185827279047</v>
      </c>
      <c r="K615" s="5">
        <f t="shared" si="152"/>
        <v>7.9065572421293524</v>
      </c>
      <c r="L615" s="11">
        <f t="shared" si="168"/>
        <v>1.4568749869429132E-3</v>
      </c>
      <c r="M615" s="11"/>
      <c r="N615" s="11"/>
      <c r="O615" s="11"/>
      <c r="P615" s="11"/>
      <c r="Q615" s="11"/>
      <c r="R615" s="11"/>
      <c r="S615" s="11"/>
    </row>
    <row r="616" spans="2:19" ht="1" customHeight="1">
      <c r="B616" s="1">
        <f t="shared" si="159"/>
        <v>178</v>
      </c>
      <c r="C616" s="31">
        <f t="shared" si="163"/>
        <v>1621.9196021321566</v>
      </c>
      <c r="D616" s="31">
        <f t="shared" si="164"/>
        <v>1668.2979909872361</v>
      </c>
      <c r="E616" s="31">
        <f t="shared" si="165"/>
        <v>1668.2979909872361</v>
      </c>
      <c r="F616" s="31">
        <f t="shared" si="166"/>
        <v>1508.8704050901119</v>
      </c>
      <c r="G616" s="31">
        <f t="shared" si="167"/>
        <v>1462.2594265042437</v>
      </c>
      <c r="H616" s="31">
        <f t="shared" si="149"/>
        <v>7929.6454157009839</v>
      </c>
      <c r="I616" s="30">
        <f t="shared" si="161"/>
        <v>3.9648227078504919E-2</v>
      </c>
      <c r="J616" s="5">
        <f t="shared" si="151"/>
        <v>158.36185827279047</v>
      </c>
      <c r="K616" s="5">
        <f t="shared" si="152"/>
        <v>7.9065572421293524</v>
      </c>
      <c r="L616" s="11">
        <f t="shared" si="168"/>
        <v>1.4568749869429132E-3</v>
      </c>
      <c r="M616" s="11"/>
      <c r="N616" s="11"/>
      <c r="O616" s="11"/>
      <c r="P616" s="11"/>
      <c r="Q616" s="11"/>
      <c r="R616" s="11"/>
      <c r="S616" s="11"/>
    </row>
    <row r="617" spans="2:19" ht="1" customHeight="1">
      <c r="B617" s="1">
        <f t="shared" si="159"/>
        <v>179</v>
      </c>
      <c r="C617" s="31">
        <f t="shared" si="163"/>
        <v>1621.9196021321566</v>
      </c>
      <c r="D617" s="31">
        <f t="shared" si="164"/>
        <v>1668.2979909872361</v>
      </c>
      <c r="E617" s="31">
        <f t="shared" si="165"/>
        <v>1668.2979909872361</v>
      </c>
      <c r="F617" s="31">
        <f t="shared" si="166"/>
        <v>1508.8704050901119</v>
      </c>
      <c r="G617" s="31">
        <f t="shared" si="167"/>
        <v>1462.2594265042437</v>
      </c>
      <c r="H617" s="31">
        <f t="shared" si="149"/>
        <v>7929.6454157009839</v>
      </c>
      <c r="I617" s="30">
        <f t="shared" si="161"/>
        <v>3.9648227078504919E-2</v>
      </c>
      <c r="J617" s="5">
        <f t="shared" si="151"/>
        <v>158.36185827279047</v>
      </c>
      <c r="K617" s="5">
        <f t="shared" si="152"/>
        <v>7.9065572421293524</v>
      </c>
      <c r="L617" s="11">
        <f t="shared" si="168"/>
        <v>1.4568749869429132E-3</v>
      </c>
      <c r="M617" s="11"/>
      <c r="N617" s="11"/>
      <c r="O617" s="11"/>
      <c r="P617" s="11"/>
      <c r="Q617" s="11"/>
      <c r="R617" s="11"/>
      <c r="S617" s="11"/>
    </row>
    <row r="618" spans="2:19" ht="1" customHeight="1">
      <c r="B618" s="1">
        <f t="shared" si="159"/>
        <v>180</v>
      </c>
      <c r="C618" s="31">
        <f t="shared" si="163"/>
        <v>1621.9196021321566</v>
      </c>
      <c r="D618" s="31">
        <f t="shared" si="164"/>
        <v>1668.2979909872361</v>
      </c>
      <c r="E618" s="31">
        <f t="shared" si="165"/>
        <v>1668.2979909872361</v>
      </c>
      <c r="F618" s="31">
        <f t="shared" si="166"/>
        <v>1508.8704050901119</v>
      </c>
      <c r="G618" s="31">
        <f t="shared" si="167"/>
        <v>1462.2594265042437</v>
      </c>
      <c r="H618" s="31">
        <f t="shared" si="149"/>
        <v>7929.6454157009839</v>
      </c>
      <c r="I618" s="30">
        <f t="shared" si="161"/>
        <v>3.9648227078504919E-2</v>
      </c>
      <c r="J618" s="5">
        <f t="shared" si="151"/>
        <v>158.36185827279047</v>
      </c>
      <c r="K618" s="5">
        <f t="shared" si="152"/>
        <v>7.9065572421293524</v>
      </c>
      <c r="L618" s="11">
        <f t="shared" si="168"/>
        <v>1.4568749869429132E-3</v>
      </c>
      <c r="M618" s="11"/>
      <c r="N618" s="11"/>
      <c r="O618" s="11"/>
      <c r="P618" s="11"/>
      <c r="Q618" s="11"/>
      <c r="R618" s="11"/>
      <c r="S618" s="11"/>
    </row>
    <row r="619" spans="2:19" ht="1" customHeight="1">
      <c r="B619" s="1">
        <f t="shared" si="159"/>
        <v>181</v>
      </c>
      <c r="C619" s="31">
        <f t="shared" si="163"/>
        <v>1621.9196021321566</v>
      </c>
      <c r="D619" s="31">
        <f t="shared" si="164"/>
        <v>1668.2979909872361</v>
      </c>
      <c r="E619" s="31">
        <f t="shared" si="165"/>
        <v>1668.2979909872361</v>
      </c>
      <c r="F619" s="31">
        <f t="shared" si="166"/>
        <v>1508.8704050901119</v>
      </c>
      <c r="G619" s="31">
        <f t="shared" si="167"/>
        <v>1462.2594265042437</v>
      </c>
      <c r="H619" s="31">
        <f t="shared" si="149"/>
        <v>7929.6454157009839</v>
      </c>
      <c r="I619" s="30">
        <f t="shared" si="161"/>
        <v>3.9648227078504919E-2</v>
      </c>
      <c r="J619" s="5">
        <f t="shared" si="151"/>
        <v>158.36185827279047</v>
      </c>
      <c r="K619" s="5">
        <f t="shared" si="152"/>
        <v>7.9065572421293524</v>
      </c>
      <c r="L619" s="11">
        <f t="shared" si="168"/>
        <v>1.4568749869429132E-3</v>
      </c>
      <c r="M619" s="11"/>
      <c r="N619" s="11"/>
      <c r="O619" s="11"/>
      <c r="P619" s="11"/>
      <c r="Q619" s="11"/>
      <c r="R619" s="11"/>
      <c r="S619" s="11"/>
    </row>
    <row r="620" spans="2:19" ht="1" customHeight="1">
      <c r="B620" s="1">
        <f t="shared" si="159"/>
        <v>182</v>
      </c>
      <c r="C620" s="31">
        <f t="shared" si="163"/>
        <v>1621.9196021321566</v>
      </c>
      <c r="D620" s="31">
        <f t="shared" si="164"/>
        <v>1668.2979909872361</v>
      </c>
      <c r="E620" s="31">
        <f t="shared" si="165"/>
        <v>1668.2979909872361</v>
      </c>
      <c r="F620" s="31">
        <f t="shared" si="166"/>
        <v>1508.8704050901119</v>
      </c>
      <c r="G620" s="31">
        <f t="shared" si="167"/>
        <v>1462.2594265042437</v>
      </c>
      <c r="H620" s="31">
        <f t="shared" si="149"/>
        <v>7929.6454157009839</v>
      </c>
      <c r="I620" s="30">
        <f t="shared" si="161"/>
        <v>3.9648227078504919E-2</v>
      </c>
      <c r="J620" s="5">
        <f t="shared" si="151"/>
        <v>158.36185827279047</v>
      </c>
      <c r="K620" s="5">
        <f t="shared" si="152"/>
        <v>7.9065572421293524</v>
      </c>
      <c r="L620" s="11">
        <f t="shared" si="168"/>
        <v>1.4568749869429132E-3</v>
      </c>
      <c r="M620" s="11"/>
      <c r="N620" s="11"/>
      <c r="O620" s="11"/>
      <c r="P620" s="11"/>
      <c r="Q620" s="11"/>
      <c r="R620" s="11"/>
      <c r="S620" s="11"/>
    </row>
    <row r="621" spans="2:19" ht="1" customHeight="1">
      <c r="B621" s="1">
        <f t="shared" si="159"/>
        <v>183</v>
      </c>
      <c r="C621" s="31">
        <f t="shared" si="163"/>
        <v>1621.9196021321566</v>
      </c>
      <c r="D621" s="31">
        <f t="shared" si="164"/>
        <v>1668.2979909872361</v>
      </c>
      <c r="E621" s="31">
        <f t="shared" si="165"/>
        <v>1668.2979909872361</v>
      </c>
      <c r="F621" s="31">
        <f t="shared" si="166"/>
        <v>1508.8704050901119</v>
      </c>
      <c r="G621" s="31">
        <f t="shared" si="167"/>
        <v>1462.2594265042437</v>
      </c>
      <c r="H621" s="31">
        <f t="shared" si="149"/>
        <v>7929.6454157009839</v>
      </c>
      <c r="I621" s="30">
        <f t="shared" si="161"/>
        <v>3.9648227078504919E-2</v>
      </c>
      <c r="J621" s="5">
        <f t="shared" si="151"/>
        <v>158.36185827279047</v>
      </c>
      <c r="K621" s="5">
        <f t="shared" si="152"/>
        <v>7.9065572421293524</v>
      </c>
      <c r="L621" s="11">
        <f t="shared" si="168"/>
        <v>1.4568749869429132E-3</v>
      </c>
      <c r="M621" s="11"/>
      <c r="N621" s="11"/>
      <c r="O621" s="11"/>
      <c r="P621" s="11"/>
      <c r="Q621" s="11"/>
      <c r="R621" s="11"/>
      <c r="S621" s="11"/>
    </row>
    <row r="622" spans="2:19" ht="1" customHeight="1">
      <c r="B622" s="1">
        <f t="shared" si="159"/>
        <v>184</v>
      </c>
      <c r="C622" s="31">
        <f t="shared" si="163"/>
        <v>1621.9196021321566</v>
      </c>
      <c r="D622" s="31">
        <f t="shared" si="164"/>
        <v>1668.2979909872361</v>
      </c>
      <c r="E622" s="31">
        <f t="shared" si="165"/>
        <v>1668.2979909872361</v>
      </c>
      <c r="F622" s="31">
        <f t="shared" si="166"/>
        <v>1508.8704050901119</v>
      </c>
      <c r="G622" s="31">
        <f t="shared" si="167"/>
        <v>1462.2594265042437</v>
      </c>
      <c r="H622" s="31">
        <f t="shared" si="149"/>
        <v>7929.6454157009839</v>
      </c>
      <c r="I622" s="30">
        <f t="shared" si="161"/>
        <v>3.9648227078504919E-2</v>
      </c>
      <c r="J622" s="5">
        <f t="shared" si="151"/>
        <v>158.36185827279047</v>
      </c>
      <c r="K622" s="5">
        <f t="shared" si="152"/>
        <v>7.9065572421293524</v>
      </c>
      <c r="L622" s="11">
        <f t="shared" si="168"/>
        <v>1.4568749869429132E-3</v>
      </c>
      <c r="M622" s="11"/>
      <c r="N622" s="11"/>
      <c r="O622" s="11"/>
      <c r="P622" s="11"/>
      <c r="Q622" s="11"/>
      <c r="R622" s="11"/>
      <c r="S622" s="11"/>
    </row>
    <row r="623" spans="2:19" ht="1" customHeight="1">
      <c r="B623" s="1">
        <f t="shared" si="159"/>
        <v>185</v>
      </c>
      <c r="C623" s="31">
        <f t="shared" si="163"/>
        <v>1621.9196021321566</v>
      </c>
      <c r="D623" s="31">
        <f t="shared" si="164"/>
        <v>1668.2979909872361</v>
      </c>
      <c r="E623" s="31">
        <f t="shared" si="165"/>
        <v>1668.2979909872361</v>
      </c>
      <c r="F623" s="31">
        <f t="shared" si="166"/>
        <v>1508.8704050901119</v>
      </c>
      <c r="G623" s="31">
        <f t="shared" si="167"/>
        <v>1462.2594265042437</v>
      </c>
      <c r="H623" s="31">
        <f t="shared" si="149"/>
        <v>7929.6454157009839</v>
      </c>
      <c r="I623" s="30">
        <f t="shared" si="161"/>
        <v>3.9648227078504919E-2</v>
      </c>
      <c r="J623" s="5">
        <f t="shared" si="151"/>
        <v>158.36185827279047</v>
      </c>
      <c r="K623" s="5">
        <f t="shared" si="152"/>
        <v>7.9065572421293524</v>
      </c>
      <c r="L623" s="11">
        <f t="shared" si="168"/>
        <v>1.4568749869429132E-3</v>
      </c>
      <c r="M623" s="11"/>
      <c r="N623" s="11"/>
      <c r="O623" s="11"/>
      <c r="P623" s="11"/>
      <c r="Q623" s="11"/>
      <c r="R623" s="11"/>
      <c r="S623" s="11"/>
    </row>
    <row r="624" spans="2:19" ht="1" customHeight="1">
      <c r="B624" s="1">
        <f t="shared" si="159"/>
        <v>186</v>
      </c>
      <c r="C624" s="31">
        <f t="shared" si="163"/>
        <v>1621.9196021321566</v>
      </c>
      <c r="D624" s="31">
        <f t="shared" si="164"/>
        <v>1668.2979909872361</v>
      </c>
      <c r="E624" s="31">
        <f t="shared" si="165"/>
        <v>1668.2979909872361</v>
      </c>
      <c r="F624" s="31">
        <f t="shared" si="166"/>
        <v>1508.8704050901119</v>
      </c>
      <c r="G624" s="31">
        <f t="shared" si="167"/>
        <v>1462.2594265042437</v>
      </c>
      <c r="H624" s="31">
        <f t="shared" si="149"/>
        <v>7929.6454157009839</v>
      </c>
      <c r="I624" s="30">
        <f t="shared" si="161"/>
        <v>3.9648227078504919E-2</v>
      </c>
      <c r="J624" s="5">
        <f t="shared" si="151"/>
        <v>158.36185827279047</v>
      </c>
      <c r="K624" s="5">
        <f t="shared" si="152"/>
        <v>7.9065572421293524</v>
      </c>
      <c r="L624" s="11">
        <f t="shared" si="168"/>
        <v>1.4568749869429132E-3</v>
      </c>
      <c r="M624" s="11"/>
      <c r="N624" s="11"/>
      <c r="O624" s="11"/>
      <c r="P624" s="11"/>
      <c r="Q624" s="11"/>
      <c r="R624" s="11"/>
      <c r="S624" s="11"/>
    </row>
    <row r="625" spans="2:19" ht="1" customHeight="1">
      <c r="B625" s="1">
        <f t="shared" si="159"/>
        <v>187</v>
      </c>
      <c r="C625" s="31">
        <f t="shared" si="163"/>
        <v>1621.9196021321566</v>
      </c>
      <c r="D625" s="31">
        <f t="shared" si="164"/>
        <v>1668.2979909872361</v>
      </c>
      <c r="E625" s="31">
        <f t="shared" si="165"/>
        <v>1668.2979909872361</v>
      </c>
      <c r="F625" s="31">
        <f t="shared" si="166"/>
        <v>1508.8704050901119</v>
      </c>
      <c r="G625" s="31">
        <f t="shared" si="167"/>
        <v>1462.2594265042437</v>
      </c>
      <c r="H625" s="31">
        <f t="shared" si="149"/>
        <v>7929.6454157009839</v>
      </c>
      <c r="I625" s="30">
        <f t="shared" si="161"/>
        <v>3.9648227078504919E-2</v>
      </c>
      <c r="J625" s="5">
        <f t="shared" si="151"/>
        <v>158.36185827279047</v>
      </c>
      <c r="K625" s="5">
        <f t="shared" si="152"/>
        <v>7.9065572421293524</v>
      </c>
      <c r="L625" s="11">
        <f t="shared" si="168"/>
        <v>1.4568749869429132E-3</v>
      </c>
      <c r="M625" s="11"/>
      <c r="N625" s="11"/>
      <c r="O625" s="11"/>
      <c r="P625" s="11"/>
      <c r="Q625" s="11"/>
      <c r="R625" s="11"/>
      <c r="S625" s="11"/>
    </row>
    <row r="626" spans="2:19" ht="1" customHeight="1">
      <c r="B626" s="1">
        <f t="shared" si="159"/>
        <v>188</v>
      </c>
      <c r="C626" s="31">
        <f t="shared" si="163"/>
        <v>1621.9196021321566</v>
      </c>
      <c r="D626" s="31">
        <f t="shared" si="164"/>
        <v>1668.2979909872361</v>
      </c>
      <c r="E626" s="31">
        <f t="shared" si="165"/>
        <v>1668.2979909872361</v>
      </c>
      <c r="F626" s="31">
        <f t="shared" si="166"/>
        <v>1508.8704050901119</v>
      </c>
      <c r="G626" s="31">
        <f t="shared" si="167"/>
        <v>1462.2594265042437</v>
      </c>
      <c r="H626" s="31">
        <f t="shared" si="149"/>
        <v>7929.6454157009839</v>
      </c>
      <c r="I626" s="30">
        <f t="shared" si="161"/>
        <v>3.9648227078504919E-2</v>
      </c>
      <c r="J626" s="5">
        <f t="shared" si="151"/>
        <v>158.36185827279047</v>
      </c>
      <c r="K626" s="5">
        <f t="shared" si="152"/>
        <v>7.9065572421293524</v>
      </c>
      <c r="L626" s="11">
        <f t="shared" si="168"/>
        <v>1.4568749869429132E-3</v>
      </c>
      <c r="M626" s="11"/>
      <c r="N626" s="11"/>
      <c r="O626" s="11"/>
      <c r="P626" s="11"/>
      <c r="Q626" s="11"/>
      <c r="R626" s="11"/>
      <c r="S626" s="11"/>
    </row>
    <row r="627" spans="2:19" ht="1" customHeight="1">
      <c r="B627" s="1">
        <f t="shared" si="159"/>
        <v>189</v>
      </c>
      <c r="C627" s="31">
        <f t="shared" si="163"/>
        <v>1621.9196021321566</v>
      </c>
      <c r="D627" s="31">
        <f t="shared" si="164"/>
        <v>1668.2979909872361</v>
      </c>
      <c r="E627" s="31">
        <f t="shared" si="165"/>
        <v>1668.2979909872361</v>
      </c>
      <c r="F627" s="31">
        <f t="shared" si="166"/>
        <v>1508.8704050901119</v>
      </c>
      <c r="G627" s="31">
        <f t="shared" si="167"/>
        <v>1462.2594265042437</v>
      </c>
      <c r="H627" s="31">
        <f t="shared" si="149"/>
        <v>7929.6454157009839</v>
      </c>
      <c r="I627" s="30">
        <f t="shared" si="161"/>
        <v>3.9648227078504919E-2</v>
      </c>
      <c r="J627" s="5">
        <f t="shared" si="151"/>
        <v>158.36185827279047</v>
      </c>
      <c r="K627" s="5">
        <f t="shared" si="152"/>
        <v>7.9065572421293524</v>
      </c>
      <c r="L627" s="11">
        <f t="shared" si="168"/>
        <v>1.4568749869429132E-3</v>
      </c>
      <c r="M627" s="11"/>
      <c r="N627" s="11"/>
      <c r="O627" s="11"/>
      <c r="P627" s="11"/>
      <c r="Q627" s="11"/>
      <c r="R627" s="11"/>
      <c r="S627" s="11"/>
    </row>
    <row r="628" spans="2:19" ht="1" customHeight="1">
      <c r="B628" s="1">
        <f t="shared" si="159"/>
        <v>190</v>
      </c>
      <c r="C628" s="31">
        <f t="shared" si="163"/>
        <v>1621.9196021321566</v>
      </c>
      <c r="D628" s="31">
        <f t="shared" si="164"/>
        <v>1668.2979909872361</v>
      </c>
      <c r="E628" s="31">
        <f t="shared" si="165"/>
        <v>1668.2979909872361</v>
      </c>
      <c r="F628" s="31">
        <f t="shared" si="166"/>
        <v>1508.8704050901119</v>
      </c>
      <c r="G628" s="31">
        <f t="shared" si="167"/>
        <v>1462.2594265042437</v>
      </c>
      <c r="H628" s="31">
        <f t="shared" si="149"/>
        <v>7929.6454157009839</v>
      </c>
      <c r="I628" s="30">
        <f t="shared" si="161"/>
        <v>3.9648227078504919E-2</v>
      </c>
      <c r="J628" s="5">
        <f t="shared" si="151"/>
        <v>158.36185827279047</v>
      </c>
      <c r="K628" s="5">
        <f t="shared" si="152"/>
        <v>7.9065572421293524</v>
      </c>
      <c r="L628" s="11">
        <f t="shared" si="168"/>
        <v>1.4568749869429132E-3</v>
      </c>
      <c r="M628" s="11"/>
      <c r="N628" s="11"/>
      <c r="O628" s="11"/>
      <c r="P628" s="11"/>
      <c r="Q628" s="11"/>
      <c r="R628" s="11"/>
      <c r="S628" s="11"/>
    </row>
    <row r="629" spans="2:19" ht="1" customHeight="1">
      <c r="B629" s="1">
        <f t="shared" si="159"/>
        <v>191</v>
      </c>
      <c r="C629" s="31">
        <f t="shared" si="163"/>
        <v>1621.9196021321566</v>
      </c>
      <c r="D629" s="31">
        <f t="shared" si="164"/>
        <v>1668.2979909872361</v>
      </c>
      <c r="E629" s="31">
        <f t="shared" si="165"/>
        <v>1668.2979909872361</v>
      </c>
      <c r="F629" s="31">
        <f t="shared" si="166"/>
        <v>1508.8704050901119</v>
      </c>
      <c r="G629" s="31">
        <f t="shared" si="167"/>
        <v>1462.2594265042437</v>
      </c>
      <c r="H629" s="31">
        <f t="shared" si="149"/>
        <v>7929.6454157009839</v>
      </c>
      <c r="I629" s="30">
        <f t="shared" si="161"/>
        <v>3.9648227078504919E-2</v>
      </c>
      <c r="J629" s="5">
        <f t="shared" si="151"/>
        <v>158.36185827279047</v>
      </c>
      <c r="K629" s="5">
        <f t="shared" si="152"/>
        <v>7.9065572421293524</v>
      </c>
      <c r="L629" s="11">
        <f t="shared" si="168"/>
        <v>1.4568749869429132E-3</v>
      </c>
      <c r="M629" s="11"/>
      <c r="N629" s="11"/>
      <c r="O629" s="11"/>
      <c r="P629" s="11"/>
      <c r="Q629" s="11"/>
      <c r="R629" s="11"/>
      <c r="S629" s="11"/>
    </row>
    <row r="630" spans="2:19" ht="1" customHeight="1">
      <c r="B630" s="1">
        <f t="shared" si="159"/>
        <v>192</v>
      </c>
      <c r="C630" s="31">
        <f t="shared" ref="C630:C638" si="169">IF(B630&lt;$C$12,C214,$C$13)</f>
        <v>1621.9196021321566</v>
      </c>
      <c r="D630" s="31">
        <f t="shared" ref="D630:D638" si="170">IF(B630&lt;$D$12,D214,$D$13)</f>
        <v>1668.2979909872361</v>
      </c>
      <c r="E630" s="31">
        <f t="shared" ref="E630:E638" si="171">IF(B630&lt;$D$12,E214,$D$13)</f>
        <v>1668.2979909872361</v>
      </c>
      <c r="F630" s="31">
        <f t="shared" ref="F630:F638" si="172">IF(B630&lt;$F$12,F214,$F$13)</f>
        <v>1508.8704050901119</v>
      </c>
      <c r="G630" s="31">
        <f t="shared" ref="G630:G638" si="173">IF(B630&lt;$G$12,G214,$G$13)</f>
        <v>1462.2594265042437</v>
      </c>
      <c r="H630" s="31">
        <f t="shared" ref="H630:H638" si="174">SUM(C630:G630)</f>
        <v>7929.6454157009839</v>
      </c>
      <c r="I630" s="30">
        <f t="shared" ref="I630:I638" si="175">H630/$I$14</f>
        <v>3.9648227078504919E-2</v>
      </c>
      <c r="J630" s="5">
        <f t="shared" ref="J630:J638" si="176">$I$3*H630*(1-L630)</f>
        <v>158.36185827279047</v>
      </c>
      <c r="K630" s="5">
        <f t="shared" ref="K630:K638" si="177">$I$9*J630*(1-L630)</f>
        <v>7.9065572421293524</v>
      </c>
      <c r="L630" s="11">
        <f t="shared" ref="L630:L638" si="178">1-(C630*F630*G630*E630*D630)^(1/5)/AVERAGE(C630:G630)</f>
        <v>1.4568749869429132E-3</v>
      </c>
      <c r="M630" s="11"/>
      <c r="N630" s="11"/>
      <c r="O630" s="11"/>
      <c r="P630" s="11"/>
      <c r="Q630" s="11"/>
      <c r="R630" s="11"/>
      <c r="S630" s="11"/>
    </row>
    <row r="631" spans="2:19" ht="1" customHeight="1">
      <c r="B631" s="1">
        <f t="shared" si="159"/>
        <v>193</v>
      </c>
      <c r="C631" s="31">
        <f t="shared" si="169"/>
        <v>1621.9196021321566</v>
      </c>
      <c r="D631" s="31">
        <f t="shared" si="170"/>
        <v>1668.2979909872361</v>
      </c>
      <c r="E631" s="31">
        <f t="shared" si="171"/>
        <v>1668.2979909872361</v>
      </c>
      <c r="F631" s="31">
        <f t="shared" si="172"/>
        <v>1508.8704050901119</v>
      </c>
      <c r="G631" s="31">
        <f t="shared" si="173"/>
        <v>1462.2594265042437</v>
      </c>
      <c r="H631" s="31">
        <f t="shared" si="174"/>
        <v>7929.6454157009839</v>
      </c>
      <c r="I631" s="30">
        <f t="shared" si="175"/>
        <v>3.9648227078504919E-2</v>
      </c>
      <c r="J631" s="5">
        <f t="shared" si="176"/>
        <v>158.36185827279047</v>
      </c>
      <c r="K631" s="5">
        <f t="shared" si="177"/>
        <v>7.9065572421293524</v>
      </c>
      <c r="L631" s="11">
        <f t="shared" si="178"/>
        <v>1.4568749869429132E-3</v>
      </c>
      <c r="M631" s="11"/>
      <c r="N631" s="11"/>
      <c r="O631" s="11"/>
      <c r="P631" s="11"/>
      <c r="Q631" s="11"/>
      <c r="R631" s="11"/>
      <c r="S631" s="11"/>
    </row>
    <row r="632" spans="2:19" ht="1" customHeight="1">
      <c r="B632" s="1">
        <f t="shared" si="159"/>
        <v>194</v>
      </c>
      <c r="C632" s="31">
        <f t="shared" si="169"/>
        <v>1621.9196021321566</v>
      </c>
      <c r="D632" s="31">
        <f t="shared" si="170"/>
        <v>1668.2979909872361</v>
      </c>
      <c r="E632" s="31">
        <f t="shared" si="171"/>
        <v>1668.2979909872361</v>
      </c>
      <c r="F632" s="31">
        <f t="shared" si="172"/>
        <v>1508.8704050901119</v>
      </c>
      <c r="G632" s="31">
        <f t="shared" si="173"/>
        <v>1462.2594265042437</v>
      </c>
      <c r="H632" s="31">
        <f t="shared" si="174"/>
        <v>7929.6454157009839</v>
      </c>
      <c r="I632" s="30">
        <f t="shared" si="175"/>
        <v>3.9648227078504919E-2</v>
      </c>
      <c r="J632" s="5">
        <f t="shared" si="176"/>
        <v>158.36185827279047</v>
      </c>
      <c r="K632" s="5">
        <f t="shared" si="177"/>
        <v>7.9065572421293524</v>
      </c>
      <c r="L632" s="11">
        <f t="shared" si="178"/>
        <v>1.4568749869429132E-3</v>
      </c>
      <c r="M632" s="11"/>
      <c r="N632" s="11"/>
      <c r="O632" s="11"/>
      <c r="P632" s="11"/>
      <c r="Q632" s="11"/>
      <c r="R632" s="11"/>
      <c r="S632" s="11"/>
    </row>
    <row r="633" spans="2:19" ht="1" customHeight="1">
      <c r="B633" s="1">
        <f>B632+1</f>
        <v>195</v>
      </c>
      <c r="C633" s="31">
        <f t="shared" si="169"/>
        <v>1621.9196021321566</v>
      </c>
      <c r="D633" s="31">
        <f t="shared" si="170"/>
        <v>1668.2979909872361</v>
      </c>
      <c r="E633" s="31">
        <f t="shared" si="171"/>
        <v>1668.2979909872361</v>
      </c>
      <c r="F633" s="31">
        <f t="shared" si="172"/>
        <v>1508.8704050901119</v>
      </c>
      <c r="G633" s="31">
        <f t="shared" si="173"/>
        <v>1462.2594265042437</v>
      </c>
      <c r="H633" s="31">
        <f t="shared" si="174"/>
        <v>7929.6454157009839</v>
      </c>
      <c r="I633" s="30">
        <f t="shared" si="175"/>
        <v>3.9648227078504919E-2</v>
      </c>
      <c r="J633" s="5">
        <f t="shared" si="176"/>
        <v>158.36185827279047</v>
      </c>
      <c r="K633" s="5">
        <f t="shared" si="177"/>
        <v>7.9065572421293524</v>
      </c>
      <c r="L633" s="11">
        <f t="shared" si="178"/>
        <v>1.4568749869429132E-3</v>
      </c>
      <c r="M633" s="11"/>
      <c r="N633" s="11"/>
      <c r="O633" s="11"/>
      <c r="P633" s="11"/>
      <c r="Q633" s="11"/>
      <c r="R633" s="11"/>
      <c r="S633" s="11"/>
    </row>
    <row r="634" spans="2:19" ht="1" customHeight="1">
      <c r="B634" s="1">
        <f>B633+1</f>
        <v>196</v>
      </c>
      <c r="C634" s="31">
        <f t="shared" si="169"/>
        <v>1621.9196021321566</v>
      </c>
      <c r="D634" s="31">
        <f t="shared" si="170"/>
        <v>1668.2979909872361</v>
      </c>
      <c r="E634" s="31">
        <f t="shared" si="171"/>
        <v>1668.2979909872361</v>
      </c>
      <c r="F634" s="31">
        <f t="shared" si="172"/>
        <v>1508.8704050901119</v>
      </c>
      <c r="G634" s="31">
        <f t="shared" si="173"/>
        <v>1462.2594265042437</v>
      </c>
      <c r="H634" s="31">
        <f t="shared" si="174"/>
        <v>7929.6454157009839</v>
      </c>
      <c r="I634" s="30">
        <f t="shared" si="175"/>
        <v>3.9648227078504919E-2</v>
      </c>
      <c r="J634" s="5">
        <f t="shared" si="176"/>
        <v>158.36185827279047</v>
      </c>
      <c r="K634" s="5">
        <f t="shared" si="177"/>
        <v>7.9065572421293524</v>
      </c>
      <c r="L634" s="11">
        <f t="shared" si="178"/>
        <v>1.4568749869429132E-3</v>
      </c>
      <c r="M634" s="11"/>
      <c r="N634" s="11"/>
      <c r="O634" s="11"/>
      <c r="P634" s="11"/>
      <c r="Q634" s="11"/>
      <c r="R634" s="11"/>
      <c r="S634" s="11"/>
    </row>
    <row r="635" spans="2:19" ht="1" customHeight="1">
      <c r="B635" s="1">
        <f>B634+1</f>
        <v>197</v>
      </c>
      <c r="C635" s="31">
        <f t="shared" si="169"/>
        <v>1621.9196021321566</v>
      </c>
      <c r="D635" s="31">
        <f t="shared" si="170"/>
        <v>1668.2979909872361</v>
      </c>
      <c r="E635" s="31">
        <f t="shared" si="171"/>
        <v>1668.2979909872361</v>
      </c>
      <c r="F635" s="31">
        <f t="shared" si="172"/>
        <v>1508.8704050901119</v>
      </c>
      <c r="G635" s="31">
        <f t="shared" si="173"/>
        <v>1462.2594265042437</v>
      </c>
      <c r="H635" s="31">
        <f t="shared" si="174"/>
        <v>7929.6454157009839</v>
      </c>
      <c r="I635" s="30">
        <f t="shared" si="175"/>
        <v>3.9648227078504919E-2</v>
      </c>
      <c r="J635" s="5">
        <f t="shared" si="176"/>
        <v>158.36185827279047</v>
      </c>
      <c r="K635" s="5">
        <f t="shared" si="177"/>
        <v>7.9065572421293524</v>
      </c>
      <c r="L635" s="11">
        <f t="shared" si="178"/>
        <v>1.4568749869429132E-3</v>
      </c>
      <c r="M635" s="11"/>
      <c r="N635" s="11"/>
      <c r="O635" s="11"/>
      <c r="P635" s="11"/>
      <c r="Q635" s="11"/>
      <c r="R635" s="11"/>
      <c r="S635" s="11"/>
    </row>
    <row r="636" spans="2:19" ht="1" customHeight="1">
      <c r="B636" s="1">
        <f>B635+1</f>
        <v>198</v>
      </c>
      <c r="C636" s="31">
        <f t="shared" si="169"/>
        <v>1621.9196021321566</v>
      </c>
      <c r="D636" s="31">
        <f t="shared" si="170"/>
        <v>1668.2979909872361</v>
      </c>
      <c r="E636" s="31">
        <f t="shared" si="171"/>
        <v>1668.2979909872361</v>
      </c>
      <c r="F636" s="31">
        <f t="shared" si="172"/>
        <v>1508.8704050901119</v>
      </c>
      <c r="G636" s="31">
        <f t="shared" si="173"/>
        <v>1462.2594265042437</v>
      </c>
      <c r="H636" s="31">
        <f t="shared" si="174"/>
        <v>7929.6454157009839</v>
      </c>
      <c r="I636" s="30">
        <f t="shared" si="175"/>
        <v>3.9648227078504919E-2</v>
      </c>
      <c r="J636" s="5">
        <f t="shared" si="176"/>
        <v>158.36185827279047</v>
      </c>
      <c r="K636" s="5">
        <f t="shared" si="177"/>
        <v>7.9065572421293524</v>
      </c>
      <c r="L636" s="11">
        <f t="shared" si="178"/>
        <v>1.4568749869429132E-3</v>
      </c>
      <c r="M636" s="11"/>
      <c r="N636" s="11"/>
      <c r="O636" s="11"/>
      <c r="P636" s="11"/>
      <c r="Q636" s="11"/>
      <c r="R636" s="11"/>
      <c r="S636" s="11"/>
    </row>
    <row r="637" spans="2:19" ht="1" customHeight="1">
      <c r="B637" s="1">
        <f>B636+1</f>
        <v>199</v>
      </c>
      <c r="C637" s="31">
        <f t="shared" si="169"/>
        <v>1621.9196021321566</v>
      </c>
      <c r="D637" s="31">
        <f t="shared" si="170"/>
        <v>1668.2979909872361</v>
      </c>
      <c r="E637" s="31">
        <f t="shared" si="171"/>
        <v>1668.2979909872361</v>
      </c>
      <c r="F637" s="31">
        <f t="shared" si="172"/>
        <v>1508.8704050901119</v>
      </c>
      <c r="G637" s="31">
        <f t="shared" si="173"/>
        <v>1462.2594265042437</v>
      </c>
      <c r="H637" s="31">
        <f t="shared" si="174"/>
        <v>7929.6454157009839</v>
      </c>
      <c r="I637" s="30">
        <f t="shared" si="175"/>
        <v>3.9648227078504919E-2</v>
      </c>
      <c r="J637" s="5">
        <f t="shared" si="176"/>
        <v>158.36185827279047</v>
      </c>
      <c r="K637" s="5">
        <f t="shared" si="177"/>
        <v>7.9065572421293524</v>
      </c>
      <c r="L637" s="11">
        <f t="shared" si="178"/>
        <v>1.4568749869429132E-3</v>
      </c>
      <c r="M637" s="11"/>
      <c r="N637" s="11"/>
      <c r="O637" s="11"/>
      <c r="P637" s="11"/>
      <c r="Q637" s="11"/>
      <c r="R637" s="11"/>
      <c r="S637" s="11"/>
    </row>
    <row r="638" spans="2:19" ht="12" customHeight="1">
      <c r="B638" s="1">
        <f>B182</f>
        <v>161</v>
      </c>
      <c r="C638" s="31">
        <f t="shared" si="169"/>
        <v>1621.9196021321566</v>
      </c>
      <c r="D638" s="31">
        <f t="shared" si="170"/>
        <v>1668.2979909872361</v>
      </c>
      <c r="E638" s="31">
        <f t="shared" si="171"/>
        <v>1668.2979909872361</v>
      </c>
      <c r="F638" s="31">
        <f t="shared" si="172"/>
        <v>1508.8704050901119</v>
      </c>
      <c r="G638" s="31">
        <f t="shared" si="173"/>
        <v>1462.2594265042437</v>
      </c>
      <c r="H638" s="31">
        <f t="shared" si="174"/>
        <v>7929.6454157009839</v>
      </c>
      <c r="I638" s="30">
        <f t="shared" si="175"/>
        <v>3.9648227078504919E-2</v>
      </c>
      <c r="J638" s="5">
        <f t="shared" si="176"/>
        <v>158.36185827279047</v>
      </c>
      <c r="K638" s="5">
        <f t="shared" si="177"/>
        <v>7.9065572421293524</v>
      </c>
      <c r="L638" s="11">
        <f t="shared" si="178"/>
        <v>1.4568749869429132E-3</v>
      </c>
      <c r="M638" s="11"/>
      <c r="N638" s="11"/>
      <c r="O638" s="11"/>
      <c r="P638" s="11"/>
      <c r="Q638" s="11"/>
      <c r="R638" s="11"/>
      <c r="S638" s="11"/>
    </row>
    <row r="639" spans="2:19" ht="12" customHeight="1">
      <c r="C639" s="31"/>
      <c r="D639" s="31"/>
      <c r="E639" s="31"/>
      <c r="F639" s="31"/>
      <c r="G639" s="31"/>
      <c r="I639" s="4"/>
      <c r="J639" s="4"/>
      <c r="K639" s="4"/>
      <c r="L639" s="11"/>
      <c r="M639" s="11"/>
      <c r="N639" s="11"/>
      <c r="O639" s="11"/>
      <c r="P639" s="11"/>
      <c r="Q639" s="11"/>
      <c r="R639" s="11"/>
      <c r="S639" s="11"/>
    </row>
    <row r="640" spans="2:19" ht="12" customHeight="1">
      <c r="C640" s="31"/>
      <c r="D640" s="31"/>
      <c r="E640" s="31"/>
      <c r="F640" s="31"/>
      <c r="G640" s="31"/>
      <c r="I640" s="4"/>
      <c r="J640" s="4"/>
      <c r="K640" s="4"/>
      <c r="L640" s="11"/>
      <c r="M640" s="11"/>
      <c r="N640" s="11"/>
      <c r="O640" s="11"/>
      <c r="P640" s="11"/>
      <c r="Q640" s="11"/>
      <c r="R640" s="11"/>
      <c r="S640" s="11"/>
    </row>
    <row r="641" spans="3:19" ht="12" customHeight="1">
      <c r="C641" s="31"/>
      <c r="D641" s="31"/>
      <c r="E641" s="31"/>
      <c r="F641" s="31"/>
      <c r="G641" s="31"/>
      <c r="I641" s="4"/>
      <c r="J641" s="4"/>
      <c r="K641" s="4"/>
      <c r="L641" s="11"/>
      <c r="M641" s="11"/>
      <c r="N641" s="11"/>
      <c r="O641" s="11"/>
      <c r="P641" s="11"/>
      <c r="Q641" s="11"/>
      <c r="R641" s="11"/>
      <c r="S641" s="11"/>
    </row>
    <row r="642" spans="3:19" ht="12" customHeight="1">
      <c r="C642" s="31"/>
      <c r="D642" s="31"/>
      <c r="E642" s="31"/>
      <c r="F642" s="31"/>
      <c r="G642" s="31"/>
      <c r="I642" s="4"/>
      <c r="J642" s="4"/>
      <c r="K642" s="4"/>
      <c r="L642" s="11"/>
      <c r="M642" s="11"/>
      <c r="N642" s="11"/>
      <c r="O642" s="11"/>
      <c r="P642" s="11"/>
      <c r="Q642" s="11"/>
      <c r="R642" s="11"/>
      <c r="S642" s="11"/>
    </row>
    <row r="643" spans="3:19" ht="12" customHeight="1">
      <c r="C643" s="31"/>
      <c r="D643" s="31"/>
      <c r="E643" s="31"/>
      <c r="F643" s="31"/>
      <c r="G643" s="31"/>
      <c r="I643" s="4"/>
      <c r="J643" s="4"/>
      <c r="K643" s="4"/>
      <c r="L643" s="11"/>
      <c r="M643" s="11"/>
      <c r="N643" s="11"/>
      <c r="O643" s="11"/>
      <c r="P643" s="11"/>
      <c r="Q643" s="11"/>
      <c r="R643" s="11"/>
      <c r="S643" s="11"/>
    </row>
    <row r="644" spans="3:19" ht="12" customHeight="1">
      <c r="C644" s="31"/>
      <c r="D644" s="31"/>
      <c r="E644" s="31"/>
      <c r="F644" s="31"/>
      <c r="G644" s="31"/>
      <c r="I644" s="4"/>
      <c r="J644" s="4"/>
      <c r="K644" s="4"/>
      <c r="L644" s="11"/>
      <c r="M644" s="11"/>
      <c r="N644" s="11"/>
      <c r="O644" s="11"/>
      <c r="P644" s="11"/>
      <c r="Q644" s="11"/>
      <c r="R644" s="11"/>
      <c r="S644" s="11"/>
    </row>
    <row r="645" spans="3:19" ht="12" customHeight="1">
      <c r="C645" s="31"/>
      <c r="D645" s="31"/>
      <c r="E645" s="31"/>
      <c r="F645" s="31"/>
      <c r="G645" s="31"/>
      <c r="I645" s="4"/>
      <c r="J645" s="4"/>
      <c r="K645" s="4"/>
      <c r="L645" s="11"/>
      <c r="M645" s="11"/>
      <c r="N645" s="11"/>
      <c r="O645" s="11"/>
      <c r="P645" s="11"/>
      <c r="Q645" s="11"/>
      <c r="R645" s="11"/>
      <c r="S645" s="11"/>
    </row>
    <row r="646" spans="3:19" ht="12" customHeight="1">
      <c r="C646" s="31"/>
      <c r="D646" s="31"/>
      <c r="E646" s="31"/>
      <c r="F646" s="31"/>
      <c r="G646" s="31"/>
      <c r="I646" s="4"/>
      <c r="J646" s="4"/>
      <c r="K646" s="4"/>
      <c r="L646" s="11"/>
      <c r="M646" s="11"/>
      <c r="N646" s="11"/>
      <c r="O646" s="11"/>
      <c r="P646" s="11"/>
      <c r="Q646" s="11"/>
      <c r="R646" s="11"/>
      <c r="S646" s="11"/>
    </row>
    <row r="647" spans="3:19" ht="12" customHeight="1">
      <c r="C647" s="31"/>
      <c r="D647" s="31"/>
      <c r="E647" s="31"/>
      <c r="F647" s="31"/>
      <c r="G647" s="31"/>
      <c r="I647" s="4"/>
      <c r="J647" s="4"/>
      <c r="K647" s="4"/>
      <c r="L647" s="11"/>
      <c r="M647" s="11"/>
      <c r="N647" s="11"/>
      <c r="O647" s="11"/>
      <c r="P647" s="11"/>
      <c r="Q647" s="11"/>
      <c r="R647" s="11"/>
      <c r="S647" s="11"/>
    </row>
    <row r="648" spans="3:19" ht="12" customHeight="1">
      <c r="C648" s="31"/>
      <c r="D648" s="31"/>
      <c r="E648" s="31"/>
      <c r="F648" s="31"/>
      <c r="G648" s="31"/>
      <c r="I648" s="4"/>
      <c r="J648" s="4"/>
      <c r="K648" s="4"/>
      <c r="L648" s="11"/>
      <c r="M648" s="11"/>
      <c r="N648" s="11"/>
      <c r="O648" s="11"/>
      <c r="P648" s="11"/>
      <c r="Q648" s="11"/>
      <c r="R648" s="11"/>
      <c r="S648" s="11"/>
    </row>
    <row r="649" spans="3:19" ht="12" customHeight="1">
      <c r="C649" s="31"/>
      <c r="D649" s="31"/>
      <c r="E649" s="31"/>
      <c r="F649" s="31"/>
      <c r="G649" s="31"/>
      <c r="I649" s="4"/>
      <c r="J649" s="4"/>
      <c r="K649" s="4"/>
      <c r="L649" s="11"/>
      <c r="M649" s="11"/>
      <c r="N649" s="11"/>
      <c r="O649" s="11"/>
      <c r="P649" s="11"/>
      <c r="Q649" s="11"/>
      <c r="R649" s="11"/>
      <c r="S649" s="11"/>
    </row>
    <row r="650" spans="3:19" ht="12" customHeight="1">
      <c r="C650" s="31"/>
      <c r="D650" s="31"/>
      <c r="E650" s="31"/>
      <c r="F650" s="31"/>
      <c r="G650" s="31"/>
      <c r="I650" s="4"/>
      <c r="J650" s="4"/>
      <c r="K650" s="4"/>
      <c r="L650" s="11"/>
      <c r="M650" s="11"/>
      <c r="N650" s="11"/>
      <c r="O650" s="11"/>
      <c r="P650" s="11"/>
      <c r="Q650" s="11"/>
      <c r="R650" s="11"/>
      <c r="S650" s="11"/>
    </row>
    <row r="651" spans="3:19" ht="12" customHeight="1">
      <c r="C651" s="31"/>
      <c r="D651" s="31"/>
      <c r="E651" s="31"/>
      <c r="F651" s="31"/>
      <c r="G651" s="31"/>
      <c r="I651" s="4"/>
      <c r="J651" s="4"/>
      <c r="K651" s="4"/>
      <c r="L651" s="11"/>
      <c r="M651" s="11"/>
      <c r="N651" s="11"/>
      <c r="O651" s="11"/>
      <c r="P651" s="11"/>
      <c r="Q651" s="11"/>
      <c r="R651" s="11"/>
      <c r="S651" s="11"/>
    </row>
    <row r="652" spans="3:19" ht="12" customHeight="1">
      <c r="C652" s="31"/>
      <c r="D652" s="31"/>
      <c r="E652" s="31"/>
      <c r="F652" s="31"/>
      <c r="G652" s="31"/>
      <c r="I652" s="4"/>
      <c r="J652" s="4"/>
      <c r="K652" s="4"/>
      <c r="L652" s="11"/>
      <c r="M652" s="11"/>
      <c r="N652" s="11"/>
      <c r="O652" s="11"/>
      <c r="P652" s="11"/>
      <c r="Q652" s="11"/>
      <c r="R652" s="11"/>
      <c r="S652" s="11"/>
    </row>
    <row r="653" spans="3:19">
      <c r="I653" s="4"/>
      <c r="J653" s="4"/>
      <c r="K653" s="4"/>
      <c r="L653" s="11"/>
      <c r="M653" s="11"/>
      <c r="N653" s="11"/>
      <c r="O653" s="11"/>
      <c r="P653" s="11"/>
      <c r="Q653" s="11"/>
      <c r="R653" s="11"/>
      <c r="S653" s="11"/>
    </row>
    <row r="654" spans="3:19">
      <c r="I654" s="4"/>
      <c r="J654" s="4"/>
      <c r="K654" s="4"/>
      <c r="L654" s="11"/>
      <c r="M654" s="11"/>
      <c r="N654" s="11"/>
      <c r="O654" s="11"/>
      <c r="P654" s="11"/>
      <c r="Q654" s="11"/>
      <c r="R654" s="11"/>
      <c r="S654" s="11"/>
    </row>
    <row r="655" spans="3:19">
      <c r="I655" s="4"/>
      <c r="J655" s="4"/>
      <c r="K655" s="4"/>
      <c r="L655" s="11"/>
      <c r="M655" s="11"/>
      <c r="N655" s="11"/>
      <c r="O655" s="11"/>
      <c r="P655" s="11"/>
      <c r="Q655" s="11"/>
      <c r="R655" s="11"/>
      <c r="S655" s="11"/>
    </row>
    <row r="656" spans="3:19">
      <c r="I656" s="4"/>
      <c r="J656" s="4"/>
      <c r="K656" s="4"/>
      <c r="L656" s="11"/>
      <c r="M656" s="11"/>
      <c r="N656" s="11"/>
      <c r="O656" s="11"/>
      <c r="P656" s="11"/>
      <c r="Q656" s="11"/>
      <c r="R656" s="11"/>
      <c r="S656" s="11"/>
    </row>
    <row r="657" spans="9:19">
      <c r="I657" s="4"/>
      <c r="J657" s="4"/>
      <c r="K657" s="4"/>
      <c r="L657" s="11"/>
      <c r="M657" s="11"/>
      <c r="N657" s="11"/>
      <c r="O657" s="11"/>
      <c r="P657" s="11"/>
      <c r="Q657" s="11"/>
      <c r="R657" s="11"/>
      <c r="S657" s="11"/>
    </row>
    <row r="658" spans="9:19">
      <c r="I658" s="4"/>
      <c r="J658" s="4"/>
      <c r="K658" s="4"/>
      <c r="L658" s="11"/>
      <c r="M658" s="11"/>
      <c r="N658" s="11"/>
      <c r="O658" s="11"/>
      <c r="P658" s="11"/>
      <c r="Q658" s="11"/>
      <c r="R658" s="11"/>
      <c r="S658" s="11"/>
    </row>
    <row r="659" spans="9:19">
      <c r="I659" s="4"/>
      <c r="J659" s="4"/>
      <c r="K659" s="4"/>
      <c r="L659" s="11"/>
      <c r="M659" s="11"/>
      <c r="N659" s="11"/>
      <c r="O659" s="11"/>
      <c r="P659" s="11"/>
      <c r="Q659" s="11"/>
      <c r="R659" s="11"/>
      <c r="S659" s="11"/>
    </row>
    <row r="660" spans="9:19">
      <c r="I660" s="4"/>
      <c r="J660" s="4"/>
      <c r="K660" s="4"/>
      <c r="L660" s="11"/>
      <c r="M660" s="11"/>
      <c r="N660" s="11"/>
      <c r="O660" s="11"/>
      <c r="P660" s="11"/>
      <c r="Q660" s="11"/>
      <c r="R660" s="11"/>
      <c r="S660" s="11"/>
    </row>
    <row r="661" spans="9:19">
      <c r="I661" s="4"/>
      <c r="J661" s="4"/>
      <c r="K661" s="4"/>
      <c r="L661" s="11"/>
      <c r="M661" s="11"/>
      <c r="N661" s="11"/>
      <c r="O661" s="11"/>
      <c r="P661" s="11"/>
      <c r="Q661" s="11"/>
      <c r="R661" s="11"/>
      <c r="S661" s="11"/>
    </row>
    <row r="662" spans="9:19">
      <c r="I662" s="4"/>
      <c r="J662" s="4"/>
      <c r="K662" s="4"/>
      <c r="L662" s="11"/>
      <c r="M662" s="11"/>
      <c r="N662" s="11"/>
      <c r="O662" s="11"/>
      <c r="P662" s="11"/>
      <c r="Q662" s="11"/>
      <c r="R662" s="11"/>
      <c r="S662" s="11"/>
    </row>
    <row r="663" spans="9:19">
      <c r="I663" s="4"/>
      <c r="J663" s="4"/>
      <c r="K663" s="4"/>
      <c r="L663" s="11"/>
      <c r="M663" s="11"/>
      <c r="N663" s="11"/>
      <c r="O663" s="11"/>
      <c r="P663" s="11"/>
      <c r="Q663" s="11"/>
      <c r="R663" s="11"/>
      <c r="S663" s="11"/>
    </row>
    <row r="664" spans="9:19">
      <c r="I664" s="4"/>
      <c r="J664" s="4"/>
      <c r="K664" s="4"/>
      <c r="L664" s="11"/>
      <c r="M664" s="11"/>
      <c r="N664" s="11"/>
      <c r="O664" s="11"/>
      <c r="P664" s="11"/>
      <c r="Q664" s="11"/>
      <c r="R664" s="11"/>
      <c r="S664" s="11"/>
    </row>
    <row r="665" spans="9:19">
      <c r="I665" s="4"/>
      <c r="J665" s="4"/>
      <c r="K665" s="4"/>
      <c r="L665" s="11"/>
      <c r="M665" s="11"/>
      <c r="N665" s="11"/>
      <c r="O665" s="11"/>
      <c r="P665" s="11"/>
      <c r="Q665" s="11"/>
      <c r="R665" s="11"/>
      <c r="S665" s="11"/>
    </row>
    <row r="666" spans="9:19">
      <c r="I666" s="4"/>
      <c r="J666" s="4"/>
      <c r="K666" s="4"/>
      <c r="L666" s="11"/>
      <c r="M666" s="11"/>
      <c r="N666" s="11"/>
      <c r="O666" s="11"/>
      <c r="P666" s="11"/>
      <c r="Q666" s="11"/>
      <c r="R666" s="11"/>
      <c r="S666" s="11"/>
    </row>
    <row r="667" spans="9:19">
      <c r="I667" s="4"/>
      <c r="J667" s="4"/>
      <c r="K667" s="4"/>
      <c r="L667" s="11"/>
      <c r="M667" s="11"/>
      <c r="N667" s="11"/>
      <c r="O667" s="11"/>
      <c r="P667" s="11"/>
      <c r="Q667" s="11"/>
      <c r="R667" s="11"/>
      <c r="S667" s="11"/>
    </row>
    <row r="668" spans="9:19">
      <c r="I668" s="4"/>
      <c r="J668" s="4"/>
      <c r="K668" s="4"/>
      <c r="L668" s="11"/>
      <c r="M668" s="11"/>
      <c r="N668" s="11"/>
      <c r="O668" s="11"/>
      <c r="P668" s="11"/>
      <c r="Q668" s="11"/>
      <c r="R668" s="11"/>
      <c r="S668" s="11"/>
    </row>
    <row r="669" spans="9:19">
      <c r="I669" s="4"/>
      <c r="J669" s="4"/>
      <c r="K669" s="4"/>
      <c r="L669" s="11"/>
      <c r="M669" s="11"/>
      <c r="N669" s="11"/>
      <c r="O669" s="11"/>
      <c r="P669" s="11"/>
      <c r="Q669" s="11"/>
      <c r="R669" s="11"/>
      <c r="S669" s="11"/>
    </row>
    <row r="670" spans="9:19">
      <c r="I670" s="4"/>
      <c r="J670" s="4"/>
      <c r="K670" s="4"/>
      <c r="L670" s="11"/>
      <c r="M670" s="11"/>
      <c r="N670" s="11"/>
      <c r="O670" s="11"/>
      <c r="P670" s="11"/>
      <c r="Q670" s="11"/>
      <c r="R670" s="11"/>
      <c r="S670" s="11"/>
    </row>
    <row r="671" spans="9:19">
      <c r="I671" s="4"/>
      <c r="J671" s="4"/>
      <c r="K671" s="4"/>
      <c r="L671" s="11"/>
      <c r="M671" s="11"/>
      <c r="N671" s="11"/>
      <c r="O671" s="11"/>
      <c r="P671" s="11"/>
      <c r="Q671" s="11"/>
      <c r="R671" s="11"/>
      <c r="S671" s="11"/>
    </row>
    <row r="672" spans="9:19">
      <c r="I672" s="4"/>
      <c r="J672" s="4"/>
      <c r="K672" s="4"/>
      <c r="L672" s="11"/>
      <c r="M672" s="11"/>
      <c r="N672" s="11"/>
      <c r="O672" s="11"/>
      <c r="P672" s="11"/>
      <c r="Q672" s="11"/>
      <c r="R672" s="11"/>
      <c r="S672" s="11"/>
    </row>
    <row r="673" spans="2:19">
      <c r="C673" s="1" t="s">
        <v>70</v>
      </c>
      <c r="I673" s="4"/>
      <c r="J673" s="4"/>
      <c r="K673" s="4"/>
      <c r="L673" s="11"/>
      <c r="M673" s="11"/>
      <c r="N673" s="11"/>
      <c r="O673" s="11"/>
      <c r="P673" s="11"/>
      <c r="Q673" s="11"/>
      <c r="R673" s="11"/>
      <c r="S673" s="11"/>
    </row>
    <row r="674" spans="2:19">
      <c r="B674" s="1">
        <v>1</v>
      </c>
      <c r="C674" s="4">
        <f>J21/K21</f>
        <v>20</v>
      </c>
      <c r="I674" s="4"/>
      <c r="J674" s="4"/>
      <c r="K674" s="4"/>
      <c r="L674" s="11"/>
      <c r="M674" s="11"/>
      <c r="N674" s="11"/>
      <c r="O674" s="11"/>
      <c r="P674" s="11"/>
      <c r="Q674" s="11"/>
      <c r="R674" s="11"/>
      <c r="S674" s="11"/>
    </row>
    <row r="675" spans="2:19" ht="1" customHeight="1">
      <c r="B675" s="1">
        <v>2</v>
      </c>
      <c r="C675" s="4">
        <f t="shared" ref="C675:C738" si="179">J22/K22</f>
        <v>20.00331744530305</v>
      </c>
      <c r="I675" s="4"/>
      <c r="J675" s="4"/>
      <c r="K675" s="4"/>
      <c r="L675" s="11"/>
      <c r="M675" s="11"/>
      <c r="N675" s="11"/>
      <c r="O675" s="11"/>
      <c r="P675" s="11"/>
      <c r="Q675" s="11"/>
      <c r="R675" s="11"/>
      <c r="S675" s="11"/>
    </row>
    <row r="676" spans="2:19" ht="1" customHeight="1">
      <c r="B676" s="1">
        <v>3</v>
      </c>
      <c r="C676" s="4">
        <f t="shared" si="179"/>
        <v>20.013345498356873</v>
      </c>
      <c r="I676" s="4"/>
      <c r="J676" s="4"/>
      <c r="K676" s="4"/>
      <c r="L676" s="11"/>
      <c r="M676" s="11"/>
      <c r="N676" s="11"/>
      <c r="O676" s="11"/>
      <c r="P676" s="11"/>
      <c r="Q676" s="11"/>
      <c r="R676" s="11"/>
      <c r="S676" s="11"/>
    </row>
    <row r="677" spans="2:19" ht="1" customHeight="1">
      <c r="B677" s="1">
        <v>4</v>
      </c>
      <c r="C677" s="4">
        <f t="shared" si="179"/>
        <v>20.030200886452864</v>
      </c>
      <c r="I677" s="4"/>
      <c r="J677" s="4"/>
      <c r="K677" s="4"/>
      <c r="L677" s="11"/>
      <c r="M677" s="11"/>
      <c r="N677" s="11"/>
      <c r="O677" s="11"/>
      <c r="P677" s="11"/>
      <c r="Q677" s="11"/>
      <c r="R677" s="11"/>
      <c r="S677" s="11"/>
    </row>
    <row r="678" spans="2:19" ht="1" customHeight="1">
      <c r="B678" s="1">
        <v>5</v>
      </c>
      <c r="C678" s="4">
        <f t="shared" si="179"/>
        <v>20.054004453317521</v>
      </c>
      <c r="I678" s="4"/>
      <c r="J678" s="4"/>
      <c r="K678" s="4"/>
      <c r="L678" s="11"/>
      <c r="M678" s="11"/>
      <c r="N678" s="11"/>
      <c r="O678" s="11"/>
      <c r="P678" s="11"/>
      <c r="Q678" s="11"/>
      <c r="R678" s="11"/>
      <c r="S678" s="11"/>
    </row>
    <row r="679" spans="2:19" ht="1" customHeight="1">
      <c r="B679" s="1">
        <v>6</v>
      </c>
      <c r="C679" s="4">
        <f t="shared" si="179"/>
        <v>20.084881020830935</v>
      </c>
      <c r="I679" s="4"/>
      <c r="J679" s="4"/>
      <c r="K679" s="4"/>
      <c r="L679" s="11"/>
      <c r="M679" s="11"/>
      <c r="N679" s="11"/>
      <c r="O679" s="11"/>
      <c r="P679" s="11"/>
      <c r="Q679" s="11"/>
      <c r="R679" s="11"/>
      <c r="S679" s="11"/>
    </row>
    <row r="680" spans="2:19" ht="1" customHeight="1">
      <c r="B680" s="1">
        <v>7</v>
      </c>
      <c r="C680" s="4">
        <f t="shared" si="179"/>
        <v>20.122959207980603</v>
      </c>
      <c r="I680" s="4"/>
      <c r="J680" s="4"/>
      <c r="K680" s="4"/>
      <c r="L680" s="11"/>
      <c r="M680" s="11"/>
      <c r="N680" s="11"/>
      <c r="O680" s="11"/>
      <c r="P680" s="11"/>
      <c r="Q680" s="11"/>
      <c r="R680" s="11"/>
      <c r="S680" s="11"/>
    </row>
    <row r="681" spans="2:19" ht="1" customHeight="1">
      <c r="B681" s="1">
        <v>8</v>
      </c>
      <c r="C681" s="4">
        <f t="shared" si="179"/>
        <v>20.16837120008962</v>
      </c>
      <c r="I681" s="4"/>
      <c r="J681" s="4"/>
      <c r="K681" s="4"/>
      <c r="L681" s="11"/>
      <c r="M681" s="11"/>
      <c r="N681" s="11"/>
      <c r="O681" s="11"/>
      <c r="P681" s="11"/>
      <c r="Q681" s="11"/>
      <c r="R681" s="11"/>
      <c r="S681" s="11"/>
    </row>
    <row r="682" spans="2:19" ht="1" customHeight="1">
      <c r="B682" s="1">
        <v>9</v>
      </c>
      <c r="C682" s="4">
        <f t="shared" si="179"/>
        <v>20.2212524604147</v>
      </c>
      <c r="I682" s="4"/>
      <c r="J682" s="4"/>
      <c r="K682" s="4"/>
      <c r="L682" s="11"/>
      <c r="M682" s="11"/>
      <c r="N682" s="11"/>
      <c r="O682" s="11"/>
      <c r="P682" s="11"/>
      <c r="Q682" s="11"/>
      <c r="R682" s="11"/>
      <c r="S682" s="11"/>
    </row>
    <row r="683" spans="2:19" ht="1" customHeight="1">
      <c r="B683" s="1">
        <v>10</v>
      </c>
      <c r="C683" s="4">
        <f t="shared" si="179"/>
        <v>20.281741375157814</v>
      </c>
      <c r="I683" s="4"/>
      <c r="J683" s="4"/>
      <c r="K683" s="4"/>
      <c r="L683" s="11"/>
      <c r="M683" s="11"/>
      <c r="N683" s="11"/>
      <c r="O683" s="11"/>
      <c r="P683" s="11"/>
      <c r="Q683" s="11"/>
      <c r="R683" s="11"/>
      <c r="S683" s="11"/>
    </row>
    <row r="684" spans="2:19" ht="1" customHeight="1">
      <c r="B684" s="1">
        <v>11</v>
      </c>
      <c r="C684" s="4">
        <f t="shared" si="179"/>
        <v>20.349978821773227</v>
      </c>
      <c r="I684" s="4"/>
      <c r="J684" s="4"/>
      <c r="K684" s="4"/>
      <c r="L684" s="11"/>
      <c r="M684" s="11"/>
      <c r="N684" s="11"/>
      <c r="O684" s="11"/>
      <c r="P684" s="11"/>
      <c r="Q684" s="11"/>
      <c r="R684" s="11"/>
      <c r="S684" s="11"/>
    </row>
    <row r="685" spans="2:19" ht="1" customHeight="1">
      <c r="B685" s="1">
        <v>12</v>
      </c>
      <c r="C685" s="4">
        <f t="shared" si="179"/>
        <v>20.426107649171161</v>
      </c>
      <c r="I685" s="4"/>
      <c r="J685" s="4"/>
      <c r="K685" s="4"/>
      <c r="L685" s="11"/>
      <c r="M685" s="11"/>
      <c r="N685" s="11"/>
      <c r="O685" s="11"/>
      <c r="P685" s="11"/>
      <c r="Q685" s="11"/>
      <c r="R685" s="11"/>
      <c r="S685" s="11"/>
    </row>
    <row r="686" spans="2:19" ht="1" customHeight="1">
      <c r="B686" s="1">
        <v>13</v>
      </c>
      <c r="C686" s="4">
        <f t="shared" si="179"/>
        <v>20.510272057019758</v>
      </c>
      <c r="I686" s="4"/>
      <c r="J686" s="4"/>
      <c r="K686" s="4"/>
      <c r="L686" s="11"/>
      <c r="M686" s="11"/>
      <c r="N686" s="11"/>
      <c r="O686" s="11"/>
      <c r="P686" s="11"/>
      <c r="Q686" s="11"/>
      <c r="R686" s="11"/>
      <c r="S686" s="11"/>
    </row>
    <row r="687" spans="2:19" ht="1" customHeight="1">
      <c r="B687" s="1">
        <v>14</v>
      </c>
      <c r="C687" s="4">
        <f t="shared" si="179"/>
        <v>20.602616859825815</v>
      </c>
      <c r="I687" s="4"/>
      <c r="J687" s="4"/>
      <c r="K687" s="4"/>
      <c r="L687" s="11"/>
      <c r="M687" s="11"/>
      <c r="N687" s="11"/>
      <c r="O687" s="11"/>
      <c r="P687" s="11"/>
      <c r="Q687" s="11"/>
      <c r="R687" s="11"/>
      <c r="S687" s="11"/>
    </row>
    <row r="688" spans="2:19" ht="1" customHeight="1">
      <c r="B688" s="1">
        <v>15</v>
      </c>
      <c r="C688" s="4">
        <f t="shared" si="179"/>
        <v>20.703286619838359</v>
      </c>
      <c r="I688" s="4"/>
      <c r="J688" s="4"/>
      <c r="K688" s="4"/>
      <c r="L688" s="11"/>
      <c r="M688" s="11"/>
      <c r="N688" s="11"/>
      <c r="O688" s="11"/>
      <c r="P688" s="11"/>
      <c r="Q688" s="11"/>
      <c r="R688" s="11"/>
      <c r="S688" s="11"/>
    </row>
    <row r="689" spans="2:19" ht="1" customHeight="1">
      <c r="B689" s="1">
        <v>16</v>
      </c>
      <c r="C689" s="4">
        <f t="shared" si="179"/>
        <v>20.812424631076794</v>
      </c>
      <c r="I689" s="4"/>
      <c r="J689" s="4"/>
      <c r="K689" s="4"/>
      <c r="L689" s="11"/>
      <c r="M689" s="11"/>
      <c r="N689" s="11"/>
      <c r="O689" s="11"/>
      <c r="P689" s="11"/>
      <c r="Q689" s="11"/>
      <c r="R689" s="11"/>
      <c r="S689" s="11"/>
    </row>
    <row r="690" spans="2:19" ht="1" customHeight="1">
      <c r="B690" s="1">
        <v>17</v>
      </c>
      <c r="C690" s="4">
        <f t="shared" si="179"/>
        <v>20.930171734952097</v>
      </c>
      <c r="I690" s="4"/>
      <c r="J690" s="4"/>
      <c r="K690" s="4"/>
      <c r="L690" s="11"/>
      <c r="M690" s="11"/>
      <c r="N690" s="11"/>
      <c r="O690" s="11"/>
      <c r="P690" s="11"/>
      <c r="Q690" s="11"/>
      <c r="R690" s="11"/>
      <c r="S690" s="11"/>
    </row>
    <row r="691" spans="2:19" ht="1" customHeight="1">
      <c r="B691" s="1">
        <v>18</v>
      </c>
      <c r="C691" s="4">
        <f t="shared" si="179"/>
        <v>21.056664946056685</v>
      </c>
      <c r="I691" s="4"/>
      <c r="J691" s="4"/>
      <c r="K691" s="4"/>
      <c r="L691" s="11"/>
      <c r="M691" s="11"/>
      <c r="N691" s="11"/>
      <c r="O691" s="11"/>
      <c r="P691" s="11"/>
      <c r="Q691" s="11"/>
      <c r="R691" s="11"/>
      <c r="S691" s="11"/>
    </row>
    <row r="692" spans="2:19" ht="1" customHeight="1">
      <c r="B692" s="1">
        <v>19</v>
      </c>
      <c r="C692" s="4">
        <f t="shared" si="179"/>
        <v>21.192035864781154</v>
      </c>
      <c r="I692" s="4"/>
      <c r="J692" s="4"/>
      <c r="K692" s="4"/>
      <c r="L692" s="11"/>
      <c r="M692" s="11"/>
      <c r="N692" s="11"/>
      <c r="O692" s="11"/>
      <c r="P692" s="11"/>
      <c r="Q692" s="11"/>
      <c r="R692" s="11"/>
      <c r="S692" s="11"/>
    </row>
    <row r="693" spans="2:19" ht="1" customHeight="1">
      <c r="B693" s="1">
        <v>20</v>
      </c>
      <c r="C693" s="4">
        <f t="shared" si="179"/>
        <v>21.336408851532813</v>
      </c>
      <c r="I693" s="4"/>
      <c r="J693" s="4"/>
      <c r="K693" s="4"/>
      <c r="L693" s="11"/>
      <c r="M693" s="11"/>
      <c r="N693" s="11"/>
      <c r="O693" s="11"/>
      <c r="P693" s="11"/>
      <c r="Q693" s="11"/>
      <c r="R693" s="11"/>
      <c r="S693" s="11"/>
    </row>
    <row r="694" spans="2:19" ht="1" customHeight="1">
      <c r="B694" s="1">
        <v>21</v>
      </c>
      <c r="C694" s="4">
        <f t="shared" si="179"/>
        <v>21.489898935555612</v>
      </c>
      <c r="I694" s="4"/>
      <c r="J694" s="4"/>
      <c r="K694" s="4"/>
      <c r="L694" s="11"/>
      <c r="M694" s="11"/>
      <c r="N694" s="11"/>
      <c r="O694" s="11"/>
      <c r="P694" s="11"/>
      <c r="Q694" s="11"/>
      <c r="R694" s="11"/>
      <c r="S694" s="11"/>
    </row>
    <row r="695" spans="2:19" ht="1" customHeight="1">
      <c r="B695" s="1">
        <v>22</v>
      </c>
      <c r="C695" s="4">
        <f t="shared" si="179"/>
        <v>21.652609429782828</v>
      </c>
      <c r="I695" s="4"/>
      <c r="J695" s="4"/>
      <c r="K695" s="4"/>
      <c r="L695" s="11"/>
      <c r="M695" s="11"/>
      <c r="N695" s="11"/>
      <c r="O695" s="11"/>
      <c r="P695" s="11"/>
      <c r="Q695" s="11"/>
      <c r="R695" s="11"/>
      <c r="S695" s="11"/>
    </row>
    <row r="696" spans="2:19" ht="1" customHeight="1">
      <c r="B696" s="1">
        <v>23</v>
      </c>
      <c r="C696" s="4">
        <f t="shared" si="179"/>
        <v>21.824629221921256</v>
      </c>
      <c r="I696" s="4"/>
      <c r="J696" s="4"/>
      <c r="K696" s="4"/>
      <c r="L696" s="11"/>
      <c r="M696" s="11"/>
      <c r="N696" s="11"/>
      <c r="O696" s="11"/>
      <c r="P696" s="11"/>
      <c r="Q696" s="11"/>
      <c r="R696" s="11"/>
      <c r="S696" s="11"/>
    </row>
    <row r="697" spans="2:19" ht="1" customHeight="1">
      <c r="B697" s="1">
        <v>24</v>
      </c>
      <c r="C697" s="4">
        <f t="shared" si="179"/>
        <v>22.006029711234767</v>
      </c>
      <c r="I697" s="4"/>
      <c r="J697" s="4"/>
      <c r="K697" s="4"/>
      <c r="L697" s="11"/>
      <c r="M697" s="11"/>
      <c r="N697" s="11"/>
      <c r="O697" s="11"/>
      <c r="P697" s="11"/>
      <c r="Q697" s="11"/>
      <c r="R697" s="11"/>
      <c r="S697" s="11"/>
    </row>
    <row r="698" spans="2:19" ht="1" customHeight="1">
      <c r="B698" s="1">
        <v>25</v>
      </c>
      <c r="C698" s="4">
        <f t="shared" si="179"/>
        <v>22.196861360465121</v>
      </c>
      <c r="I698" s="4"/>
      <c r="J698" s="4"/>
      <c r="K698" s="4"/>
      <c r="L698" s="11"/>
      <c r="M698" s="11"/>
      <c r="N698" s="11"/>
      <c r="O698" s="11"/>
      <c r="P698" s="11"/>
      <c r="Q698" s="11"/>
      <c r="R698" s="11"/>
      <c r="S698" s="11"/>
    </row>
    <row r="699" spans="2:19" ht="1" customHeight="1">
      <c r="B699" s="1">
        <v>26</v>
      </c>
      <c r="C699" s="4">
        <f t="shared" si="179"/>
        <v>22.397149833257039</v>
      </c>
      <c r="I699" s="4"/>
      <c r="J699" s="4"/>
      <c r="K699" s="4"/>
      <c r="L699" s="11"/>
      <c r="M699" s="11"/>
      <c r="N699" s="11"/>
      <c r="O699" s="11"/>
      <c r="P699" s="11"/>
      <c r="Q699" s="11"/>
      <c r="R699" s="11"/>
      <c r="S699" s="11"/>
    </row>
    <row r="700" spans="2:19" ht="1" customHeight="1">
      <c r="B700" s="1">
        <v>27</v>
      </c>
      <c r="C700" s="4">
        <f t="shared" si="179"/>
        <v>22.606891689639443</v>
      </c>
      <c r="I700" s="4"/>
      <c r="J700" s="4"/>
      <c r="K700" s="4"/>
      <c r="L700" s="11"/>
      <c r="M700" s="11"/>
      <c r="N700" s="11"/>
      <c r="O700" s="11"/>
      <c r="P700" s="11"/>
      <c r="Q700" s="11"/>
      <c r="R700" s="11"/>
      <c r="S700" s="11"/>
    </row>
    <row r="701" spans="2:19" ht="1" customHeight="1">
      <c r="B701" s="1">
        <v>28</v>
      </c>
      <c r="C701" s="4">
        <f t="shared" si="179"/>
        <v>22.826049615921825</v>
      </c>
      <c r="I701" s="4"/>
      <c r="J701" s="4"/>
      <c r="K701" s="4"/>
      <c r="L701" s="11"/>
      <c r="M701" s="11"/>
      <c r="N701" s="11"/>
      <c r="O701" s="11"/>
      <c r="P701" s="11"/>
      <c r="Q701" s="11"/>
      <c r="R701" s="11"/>
      <c r="S701" s="11"/>
    </row>
    <row r="702" spans="2:19" ht="1" customHeight="1">
      <c r="B702" s="1">
        <v>29</v>
      </c>
      <c r="C702" s="4">
        <f t="shared" si="179"/>
        <v>23.054547171210167</v>
      </c>
      <c r="I702" s="4"/>
      <c r="J702" s="4"/>
      <c r="K702" s="4"/>
      <c r="L702" s="11"/>
      <c r="M702" s="11"/>
      <c r="N702" s="11"/>
      <c r="O702" s="11"/>
      <c r="P702" s="11"/>
      <c r="Q702" s="11"/>
      <c r="R702" s="11"/>
      <c r="S702" s="11"/>
    </row>
    <row r="703" spans="2:19" ht="1" customHeight="1">
      <c r="B703" s="1">
        <v>30</v>
      </c>
      <c r="C703" s="4">
        <f t="shared" si="179"/>
        <v>23.29226304110913</v>
      </c>
      <c r="I703" s="4"/>
      <c r="J703" s="4"/>
      <c r="K703" s="4"/>
      <c r="L703" s="11"/>
      <c r="M703" s="11"/>
      <c r="N703" s="11"/>
      <c r="O703" s="11"/>
      <c r="P703" s="11"/>
      <c r="Q703" s="11"/>
      <c r="R703" s="11"/>
      <c r="S703" s="11"/>
    </row>
    <row r="704" spans="2:19" ht="1" customHeight="1">
      <c r="B704" s="1">
        <v>31</v>
      </c>
      <c r="C704" s="4">
        <f t="shared" si="179"/>
        <v>23.53902480058635</v>
      </c>
      <c r="I704" s="4"/>
      <c r="J704" s="4"/>
      <c r="K704" s="4"/>
      <c r="L704" s="11"/>
      <c r="M704" s="11"/>
      <c r="N704" s="11"/>
      <c r="O704" s="11"/>
      <c r="P704" s="11"/>
      <c r="Q704" s="11"/>
      <c r="R704" s="11"/>
      <c r="S704" s="11"/>
    </row>
    <row r="705" spans="2:19" ht="1" customHeight="1">
      <c r="B705" s="1">
        <v>32</v>
      </c>
      <c r="C705" s="4">
        <f t="shared" si="179"/>
        <v>23.794602202994913</v>
      </c>
      <c r="I705" s="4"/>
      <c r="J705" s="4"/>
      <c r="K705" s="4"/>
      <c r="L705" s="11"/>
      <c r="M705" s="11"/>
      <c r="N705" s="11"/>
      <c r="O705" s="11"/>
      <c r="P705" s="11"/>
      <c r="Q705" s="11"/>
      <c r="R705" s="11"/>
      <c r="S705" s="11"/>
    </row>
    <row r="706" spans="2:19" ht="1" customHeight="1">
      <c r="B706" s="1">
        <v>33</v>
      </c>
      <c r="C706" s="4">
        <f t="shared" si="179"/>
        <v>24.058700031465275</v>
      </c>
      <c r="I706" s="4"/>
      <c r="J706" s="4"/>
      <c r="K706" s="4"/>
      <c r="L706" s="11"/>
      <c r="M706" s="11"/>
      <c r="N706" s="11"/>
      <c r="O706" s="11"/>
      <c r="P706" s="11"/>
      <c r="Q706" s="11"/>
      <c r="R706" s="11"/>
      <c r="S706" s="11"/>
    </row>
    <row r="707" spans="2:19" ht="1" customHeight="1">
      <c r="B707" s="1">
        <v>34</v>
      </c>
      <c r="C707" s="4">
        <f t="shared" si="179"/>
        <v>24.330950572837285</v>
      </c>
      <c r="I707" s="4"/>
      <c r="J707" s="4"/>
      <c r="K707" s="4"/>
      <c r="L707" s="11"/>
      <c r="M707" s="11"/>
      <c r="N707" s="11"/>
      <c r="O707" s="11"/>
      <c r="P707" s="11"/>
      <c r="Q707" s="11"/>
      <c r="R707" s="11"/>
      <c r="S707" s="11"/>
    </row>
    <row r="708" spans="2:19" ht="1" customHeight="1">
      <c r="B708" s="1">
        <v>35</v>
      </c>
      <c r="C708" s="4">
        <f t="shared" si="179"/>
        <v>24.61090580349358</v>
      </c>
      <c r="I708" s="4"/>
      <c r="J708" s="4"/>
      <c r="K708" s="4"/>
      <c r="L708" s="11"/>
      <c r="M708" s="11"/>
      <c r="N708" s="11"/>
      <c r="O708" s="11"/>
      <c r="P708" s="11"/>
      <c r="Q708" s="11"/>
      <c r="R708" s="11"/>
      <c r="S708" s="11"/>
    </row>
    <row r="709" spans="2:19" ht="1" customHeight="1">
      <c r="B709" s="1">
        <v>36</v>
      </c>
      <c r="C709" s="4">
        <f t="shared" si="179"/>
        <v>24.898029411193491</v>
      </c>
      <c r="I709" s="4"/>
      <c r="J709" s="4"/>
      <c r="K709" s="4"/>
      <c r="L709" s="11"/>
      <c r="M709" s="11"/>
      <c r="N709" s="11"/>
      <c r="O709" s="11"/>
      <c r="P709" s="11"/>
      <c r="Q709" s="11"/>
      <c r="R709" s="11"/>
      <c r="S709" s="11"/>
    </row>
    <row r="710" spans="2:19" ht="1" customHeight="1">
      <c r="B710" s="1">
        <v>37</v>
      </c>
      <c r="C710" s="4">
        <f t="shared" si="179"/>
        <v>25.191688817381408</v>
      </c>
      <c r="I710" s="4"/>
      <c r="J710" s="4"/>
      <c r="K710" s="4"/>
      <c r="L710" s="11"/>
      <c r="M710" s="11"/>
      <c r="N710" s="11"/>
      <c r="O710" s="11"/>
      <c r="P710" s="11"/>
      <c r="Q710" s="11"/>
      <c r="R710" s="11"/>
      <c r="S710" s="11"/>
    </row>
    <row r="711" spans="2:19" ht="1" customHeight="1">
      <c r="B711" s="1">
        <v>38</v>
      </c>
      <c r="C711" s="4">
        <f t="shared" si="179"/>
        <v>25.491147410162682</v>
      </c>
      <c r="I711" s="4"/>
      <c r="J711" s="4"/>
      <c r="K711" s="4"/>
      <c r="L711" s="11"/>
      <c r="M711" s="11"/>
      <c r="N711" s="11"/>
      <c r="O711" s="11"/>
      <c r="P711" s="11"/>
      <c r="Q711" s="11"/>
      <c r="R711" s="11"/>
      <c r="S711" s="11"/>
    </row>
    <row r="712" spans="2:19" ht="1" customHeight="1">
      <c r="B712" s="1">
        <v>39</v>
      </c>
      <c r="C712" s="4">
        <f t="shared" si="179"/>
        <v>25.79555724842054</v>
      </c>
      <c r="I712" s="4"/>
      <c r="J712" s="4"/>
      <c r="K712" s="4"/>
      <c r="L712" s="11"/>
      <c r="M712" s="11"/>
      <c r="N712" s="11"/>
      <c r="O712" s="11"/>
      <c r="P712" s="11"/>
      <c r="Q712" s="11"/>
      <c r="R712" s="11"/>
      <c r="S712" s="11"/>
    </row>
    <row r="713" spans="2:19" ht="1" customHeight="1">
      <c r="B713" s="1">
        <v>40</v>
      </c>
      <c r="C713" s="4">
        <f t="shared" si="179"/>
        <v>26.103952550940658</v>
      </c>
      <c r="I713" s="4"/>
      <c r="J713" s="4"/>
      <c r="K713" s="4"/>
      <c r="L713" s="11"/>
      <c r="M713" s="11"/>
      <c r="N713" s="11"/>
      <c r="O713" s="11"/>
      <c r="P713" s="11"/>
      <c r="Q713" s="11"/>
      <c r="R713" s="11"/>
      <c r="S713" s="11"/>
    </row>
    <row r="714" spans="2:19" ht="1" customHeight="1">
      <c r="B714" s="1">
        <v>41</v>
      </c>
      <c r="C714" s="4">
        <f t="shared" si="179"/>
        <v>26.415244338658031</v>
      </c>
      <c r="I714" s="4"/>
      <c r="J714" s="4"/>
      <c r="K714" s="4"/>
      <c r="L714" s="11"/>
      <c r="M714" s="11"/>
      <c r="N714" s="11"/>
      <c r="O714" s="11"/>
      <c r="P714" s="11"/>
      <c r="Q714" s="11"/>
      <c r="R714" s="11"/>
      <c r="S714" s="11"/>
    </row>
    <row r="715" spans="2:19" ht="1" customHeight="1">
      <c r="B715" s="1">
        <v>42</v>
      </c>
      <c r="C715" s="4">
        <f t="shared" si="179"/>
        <v>26.728216650031623</v>
      </c>
      <c r="I715" s="4"/>
      <c r="J715" s="4"/>
      <c r="K715" s="4"/>
      <c r="L715" s="11"/>
      <c r="M715" s="11"/>
      <c r="N715" s="11"/>
      <c r="O715" s="11"/>
      <c r="P715" s="11"/>
      <c r="Q715" s="11"/>
      <c r="R715" s="11"/>
      <c r="S715" s="11"/>
    </row>
    <row r="716" spans="2:19" ht="1" customHeight="1">
      <c r="B716" s="1">
        <v>43</v>
      </c>
      <c r="C716" s="4">
        <f t="shared" si="179"/>
        <v>27.041524794823165</v>
      </c>
      <c r="I716" s="4"/>
      <c r="J716" s="4"/>
      <c r="K716" s="4"/>
      <c r="L716" s="11"/>
      <c r="M716" s="11"/>
      <c r="N716" s="11"/>
      <c r="O716" s="11"/>
      <c r="P716" s="11"/>
      <c r="Q716" s="11"/>
      <c r="R716" s="11"/>
      <c r="S716" s="11"/>
    </row>
    <row r="717" spans="2:19" ht="1" customHeight="1">
      <c r="B717" s="1">
        <v>44</v>
      </c>
      <c r="C717" s="4">
        <f t="shared" si="179"/>
        <v>27.353696144875993</v>
      </c>
      <c r="I717" s="4"/>
      <c r="J717" s="4"/>
      <c r="K717" s="4"/>
      <c r="L717" s="11"/>
      <c r="M717" s="11"/>
      <c r="N717" s="11"/>
      <c r="O717" s="11"/>
      <c r="P717" s="11"/>
      <c r="Q717" s="11"/>
      <c r="R717" s="11"/>
      <c r="S717" s="11"/>
    </row>
    <row r="718" spans="2:19" ht="1" customHeight="1">
      <c r="B718" s="1">
        <v>45</v>
      </c>
      <c r="C718" s="4">
        <f t="shared" si="179"/>
        <v>27.663133975568286</v>
      </c>
      <c r="I718" s="4"/>
      <c r="J718" s="4"/>
      <c r="K718" s="4"/>
      <c r="L718" s="11"/>
      <c r="M718" s="11"/>
      <c r="N718" s="11"/>
      <c r="O718" s="11"/>
      <c r="P718" s="11"/>
      <c r="Q718" s="11"/>
      <c r="R718" s="11"/>
      <c r="S718" s="11"/>
    </row>
    <row r="719" spans="2:19" ht="1" customHeight="1">
      <c r="B719" s="1">
        <v>46</v>
      </c>
      <c r="C719" s="4">
        <f t="shared" si="179"/>
        <v>27.968124861470251</v>
      </c>
      <c r="I719" s="4"/>
      <c r="J719" s="4"/>
      <c r="K719" s="4"/>
      <c r="L719" s="11"/>
      <c r="M719" s="11"/>
      <c r="N719" s="11"/>
      <c r="O719" s="11"/>
      <c r="P719" s="11"/>
      <c r="Q719" s="11"/>
      <c r="R719" s="11"/>
      <c r="S719" s="11"/>
    </row>
    <row r="720" spans="2:19" ht="1" customHeight="1">
      <c r="B720" s="1">
        <v>47</v>
      </c>
      <c r="C720" s="4">
        <f t="shared" si="179"/>
        <v>28.266850087187283</v>
      </c>
      <c r="I720" s="4"/>
      <c r="J720" s="4"/>
      <c r="K720" s="4"/>
      <c r="L720" s="11"/>
      <c r="M720" s="11"/>
      <c r="N720" s="11"/>
      <c r="O720" s="11"/>
      <c r="P720" s="11"/>
      <c r="Q720" s="11"/>
      <c r="R720" s="11"/>
      <c r="S720" s="11"/>
    </row>
    <row r="721" spans="2:19" ht="1" customHeight="1">
      <c r="B721" s="1">
        <v>48</v>
      </c>
      <c r="C721" s="4">
        <f t="shared" si="179"/>
        <v>28.557401452748177</v>
      </c>
      <c r="I721" s="4"/>
      <c r="J721" s="4"/>
      <c r="K721" s="4"/>
      <c r="L721" s="11"/>
      <c r="M721" s="11"/>
      <c r="N721" s="11"/>
      <c r="O721" s="11"/>
      <c r="P721" s="11"/>
      <c r="Q721" s="11"/>
      <c r="R721" s="11"/>
      <c r="S721" s="11"/>
    </row>
    <row r="722" spans="2:19" ht="1" customHeight="1">
      <c r="B722" s="1">
        <v>49</v>
      </c>
      <c r="C722" s="4">
        <f t="shared" si="179"/>
        <v>28.837801726997295</v>
      </c>
      <c r="I722" s="4"/>
      <c r="J722" s="4"/>
      <c r="K722" s="4"/>
      <c r="L722" s="11"/>
      <c r="M722" s="11"/>
      <c r="N722" s="11"/>
      <c r="O722" s="11"/>
      <c r="P722" s="11"/>
      <c r="Q722" s="11"/>
      <c r="R722" s="11"/>
      <c r="S722" s="11"/>
    </row>
    <row r="723" spans="2:19" ht="1" customHeight="1">
      <c r="B723" s="1">
        <v>50</v>
      </c>
      <c r="C723" s="4">
        <f t="shared" si="179"/>
        <v>29.106029829666127</v>
      </c>
      <c r="I723" s="4"/>
      <c r="J723" s="4"/>
      <c r="K723" s="4"/>
      <c r="L723" s="11"/>
      <c r="M723" s="11"/>
      <c r="N723" s="11"/>
      <c r="O723" s="11"/>
      <c r="P723" s="11"/>
      <c r="Q723" s="11"/>
      <c r="R723" s="11"/>
      <c r="S723" s="11"/>
    </row>
    <row r="724" spans="2:19" ht="1" customHeight="1">
      <c r="B724" s="1">
        <v>51</v>
      </c>
      <c r="C724" s="4">
        <f t="shared" si="179"/>
        <v>29.360050604319255</v>
      </c>
      <c r="I724" s="4"/>
      <c r="J724" s="4"/>
      <c r="K724" s="4"/>
      <c r="L724" s="11"/>
      <c r="M724" s="11"/>
      <c r="N724" s="11"/>
      <c r="O724" s="11"/>
      <c r="P724" s="11"/>
      <c r="Q724" s="11"/>
      <c r="R724" s="11"/>
      <c r="S724" s="11"/>
    </row>
    <row r="725" spans="2:19" ht="1" customHeight="1">
      <c r="B725" s="1">
        <v>52</v>
      </c>
      <c r="C725" s="4">
        <f t="shared" si="179"/>
        <v>29.597848786314806</v>
      </c>
      <c r="I725" s="4"/>
      <c r="J725" s="4"/>
      <c r="K725" s="4"/>
      <c r="L725" s="11"/>
      <c r="M725" s="11"/>
      <c r="N725" s="11"/>
      <c r="O725" s="11"/>
      <c r="P725" s="11"/>
      <c r="Q725" s="11"/>
      <c r="R725" s="11"/>
      <c r="S725" s="11"/>
    </row>
    <row r="726" spans="2:19" ht="1" customHeight="1">
      <c r="B726" s="1">
        <v>53</v>
      </c>
      <c r="C726" s="4">
        <f t="shared" si="179"/>
        <v>29.817466484095025</v>
      </c>
      <c r="I726" s="4"/>
      <c r="J726" s="4"/>
      <c r="K726" s="4"/>
      <c r="L726" s="11"/>
      <c r="M726" s="11"/>
      <c r="N726" s="11"/>
      <c r="O726" s="11"/>
      <c r="P726" s="11"/>
      <c r="Q726" s="11"/>
      <c r="R726" s="11"/>
      <c r="S726" s="11"/>
    </row>
    <row r="727" spans="2:19" ht="1" customHeight="1">
      <c r="B727" s="1">
        <v>54</v>
      </c>
      <c r="C727" s="4">
        <f t="shared" si="179"/>
        <v>30.017043196285286</v>
      </c>
      <c r="I727" s="4"/>
      <c r="J727" s="4"/>
      <c r="K727" s="4"/>
      <c r="L727" s="11"/>
      <c r="M727" s="11"/>
      <c r="N727" s="11"/>
      <c r="O727" s="11"/>
      <c r="P727" s="11"/>
      <c r="Q727" s="11"/>
      <c r="R727" s="11"/>
      <c r="S727" s="11"/>
    </row>
    <row r="728" spans="2:19" ht="1" customHeight="1">
      <c r="B728" s="1">
        <v>55</v>
      </c>
      <c r="C728" s="4">
        <f t="shared" si="179"/>
        <v>30.194857104313641</v>
      </c>
    </row>
    <row r="729" spans="2:19" ht="1" customHeight="1">
      <c r="B729" s="1">
        <v>56</v>
      </c>
      <c r="C729" s="4">
        <f t="shared" si="179"/>
        <v>30.349366137427968</v>
      </c>
    </row>
    <row r="730" spans="2:19" ht="1" customHeight="1">
      <c r="B730" s="1">
        <v>57</v>
      </c>
      <c r="C730" s="4">
        <f t="shared" si="179"/>
        <v>30.47924713217953</v>
      </c>
    </row>
    <row r="731" spans="2:19" ht="1" customHeight="1">
      <c r="B731" s="1">
        <v>58</v>
      </c>
      <c r="C731" s="4">
        <f t="shared" si="179"/>
        <v>30.583431327615116</v>
      </c>
    </row>
    <row r="732" spans="2:19" ht="1" customHeight="1">
      <c r="B732" s="1">
        <v>59</v>
      </c>
      <c r="C732" s="4">
        <f t="shared" si="179"/>
        <v>30.661134470660553</v>
      </c>
    </row>
    <row r="733" spans="2:19" ht="1" customHeight="1">
      <c r="B733" s="1">
        <v>60</v>
      </c>
      <c r="C733" s="4">
        <f t="shared" si="179"/>
        <v>30.711879964090411</v>
      </c>
    </row>
    <row r="734" spans="2:19" ht="1" customHeight="1">
      <c r="B734" s="1">
        <v>61</v>
      </c>
      <c r="C734" s="4">
        <f t="shared" si="179"/>
        <v>30.735513770493416</v>
      </c>
    </row>
    <row r="735" spans="2:19" ht="1" customHeight="1">
      <c r="B735" s="1">
        <v>62</v>
      </c>
      <c r="C735" s="4">
        <f t="shared" si="179"/>
        <v>30.732210174763303</v>
      </c>
    </row>
    <row r="736" spans="2:19" ht="1" customHeight="1">
      <c r="B736" s="1">
        <v>63</v>
      </c>
      <c r="C736" s="4">
        <f t="shared" si="179"/>
        <v>30.70246797713742</v>
      </c>
    </row>
    <row r="737" spans="2:3" ht="1" customHeight="1">
      <c r="B737" s="1">
        <v>64</v>
      </c>
      <c r="C737" s="4">
        <f t="shared" si="179"/>
        <v>30.647097200864049</v>
      </c>
    </row>
    <row r="738" spans="2:3" ht="1" customHeight="1">
      <c r="B738" s="1">
        <v>65</v>
      </c>
      <c r="C738" s="4">
        <f t="shared" si="179"/>
        <v>30.567196909704016</v>
      </c>
    </row>
    <row r="739" spans="2:3" ht="1" customHeight="1">
      <c r="B739" s="1">
        <v>66</v>
      </c>
      <c r="C739" s="4">
        <f t="shared" ref="C739:C802" si="180">J86/K86</f>
        <v>30.464125196817797</v>
      </c>
    </row>
    <row r="740" spans="2:3" ht="1" customHeight="1">
      <c r="B740" s="1">
        <v>67</v>
      </c>
      <c r="C740" s="4">
        <f t="shared" si="180"/>
        <v>30.33946278947688</v>
      </c>
    </row>
    <row r="741" spans="2:3" ht="1" customHeight="1">
      <c r="B741" s="1">
        <v>68</v>
      </c>
      <c r="C741" s="4">
        <f t="shared" si="180"/>
        <v>30.194971984564379</v>
      </c>
    </row>
    <row r="742" spans="2:3" ht="1" customHeight="1">
      <c r="B742" s="1">
        <v>69</v>
      </c>
      <c r="C742" s="4">
        <f t="shared" si="180"/>
        <v>30.032552771956833</v>
      </c>
    </row>
    <row r="743" spans="2:3" ht="1" customHeight="1">
      <c r="B743" s="1">
        <v>70</v>
      </c>
      <c r="C743" s="4">
        <f t="shared" si="180"/>
        <v>29.854198014468967</v>
      </c>
    </row>
    <row r="744" spans="2:3" ht="1" customHeight="1">
      <c r="B744" s="1">
        <v>71</v>
      </c>
      <c r="C744" s="4">
        <f t="shared" si="180"/>
        <v>29.661949444861612</v>
      </c>
    </row>
    <row r="745" spans="2:3" ht="1" customHeight="1">
      <c r="B745" s="1">
        <v>72</v>
      </c>
      <c r="C745" s="4">
        <f t="shared" si="180"/>
        <v>29.457856033533226</v>
      </c>
    </row>
    <row r="746" spans="2:3" ht="1" customHeight="1">
      <c r="B746" s="1">
        <v>73</v>
      </c>
      <c r="C746" s="4">
        <f t="shared" si="180"/>
        <v>29.243936002590583</v>
      </c>
    </row>
    <row r="747" spans="2:3" ht="1" customHeight="1">
      <c r="B747" s="1">
        <v>74</v>
      </c>
      <c r="C747" s="4">
        <f t="shared" si="180"/>
        <v>29.022143443287764</v>
      </c>
    </row>
    <row r="748" spans="2:3" ht="1" customHeight="1">
      <c r="B748" s="1">
        <v>75</v>
      </c>
      <c r="C748" s="4">
        <f t="shared" si="180"/>
        <v>28.794340163503353</v>
      </c>
    </row>
    <row r="749" spans="2:3" ht="1" customHeight="1">
      <c r="B749" s="1">
        <v>76</v>
      </c>
      <c r="C749" s="4">
        <f t="shared" si="180"/>
        <v>28.562273075222524</v>
      </c>
    </row>
    <row r="750" spans="2:3" ht="1" customHeight="1">
      <c r="B750" s="1">
        <v>77</v>
      </c>
      <c r="C750" s="4">
        <f t="shared" si="180"/>
        <v>28.327557148328651</v>
      </c>
    </row>
    <row r="751" spans="2:3" ht="1" customHeight="1">
      <c r="B751" s="1">
        <v>78</v>
      </c>
      <c r="C751" s="4">
        <f t="shared" si="180"/>
        <v>28.091663719311494</v>
      </c>
    </row>
    <row r="752" spans="2:3" ht="1" customHeight="1">
      <c r="B752" s="1">
        <v>79</v>
      </c>
      <c r="C752" s="4">
        <f t="shared" si="180"/>
        <v>27.855913758321442</v>
      </c>
    </row>
    <row r="753" spans="2:3" ht="1" customHeight="1">
      <c r="B753" s="1">
        <v>80</v>
      </c>
      <c r="C753" s="4">
        <f t="shared" si="180"/>
        <v>27.621475566403507</v>
      </c>
    </row>
    <row r="754" spans="2:3" ht="1" customHeight="1">
      <c r="B754" s="1">
        <v>81</v>
      </c>
      <c r="C754" s="4">
        <f t="shared" si="180"/>
        <v>27.389366293517433</v>
      </c>
    </row>
    <row r="755" spans="2:3" ht="1" customHeight="1">
      <c r="B755" s="1">
        <v>82</v>
      </c>
      <c r="C755" s="4">
        <f t="shared" si="180"/>
        <v>27.160456630983465</v>
      </c>
    </row>
    <row r="756" spans="2:3" ht="1" customHeight="1">
      <c r="B756" s="1">
        <v>83</v>
      </c>
      <c r="C756" s="4">
        <f t="shared" si="180"/>
        <v>26.935478031548442</v>
      </c>
    </row>
    <row r="757" spans="2:3" ht="1" customHeight="1">
      <c r="B757" s="1">
        <v>84</v>
      </c>
      <c r="C757" s="4">
        <f t="shared" si="180"/>
        <v>26.715031838080627</v>
      </c>
    </row>
    <row r="758" spans="2:3" ht="1" customHeight="1">
      <c r="B758" s="1">
        <v>85</v>
      </c>
      <c r="C758" s="4">
        <f t="shared" si="180"/>
        <v>26.49959974998708</v>
      </c>
    </row>
    <row r="759" spans="2:3" ht="1" customHeight="1">
      <c r="B759" s="1">
        <v>86</v>
      </c>
      <c r="C759" s="4">
        <f t="shared" si="180"/>
        <v>26.289555117653546</v>
      </c>
    </row>
    <row r="760" spans="2:3" ht="1" customHeight="1">
      <c r="B760" s="1">
        <v>87</v>
      </c>
      <c r="C760" s="4">
        <f t="shared" si="180"/>
        <v>26.085174623492559</v>
      </c>
    </row>
    <row r="761" spans="2:3" ht="1" customHeight="1">
      <c r="B761" s="1">
        <v>88</v>
      </c>
      <c r="C761" s="4">
        <f t="shared" si="180"/>
        <v>25.886649978754637</v>
      </c>
    </row>
    <row r="762" spans="2:3" ht="1" customHeight="1">
      <c r="B762" s="1">
        <v>89</v>
      </c>
      <c r="C762" s="4">
        <f t="shared" si="180"/>
        <v>25.694099334489895</v>
      </c>
    </row>
    <row r="763" spans="2:3" ht="1" customHeight="1">
      <c r="B763" s="1">
        <v>90</v>
      </c>
      <c r="C763" s="4">
        <f t="shared" si="180"/>
        <v>25.507578170390872</v>
      </c>
    </row>
    <row r="764" spans="2:3" ht="1" customHeight="1">
      <c r="B764" s="1">
        <v>91</v>
      </c>
      <c r="C764" s="4">
        <f t="shared" si="180"/>
        <v>25.327089485044318</v>
      </c>
    </row>
    <row r="765" spans="2:3" ht="1" customHeight="1">
      <c r="B765" s="1">
        <v>92</v>
      </c>
      <c r="C765" s="4">
        <f t="shared" si="180"/>
        <v>25.15259316441449</v>
      </c>
    </row>
    <row r="766" spans="2:3" ht="1" customHeight="1">
      <c r="B766" s="1">
        <v>93</v>
      </c>
      <c r="C766" s="4">
        <f t="shared" si="180"/>
        <v>24.984014451761965</v>
      </c>
    </row>
    <row r="767" spans="2:3" ht="1" customHeight="1">
      <c r="B767" s="1">
        <v>94</v>
      </c>
      <c r="C767" s="4">
        <f t="shared" si="180"/>
        <v>24.821251481638523</v>
      </c>
    </row>
    <row r="768" spans="2:3" ht="1" customHeight="1">
      <c r="B768" s="1">
        <v>95</v>
      </c>
      <c r="C768" s="4">
        <f t="shared" si="180"/>
        <v>24.664181873328967</v>
      </c>
    </row>
    <row r="769" spans="2:3" ht="1" customHeight="1">
      <c r="B769" s="1">
        <v>96</v>
      </c>
      <c r="C769" s="4">
        <f t="shared" si="180"/>
        <v>24.512668405541142</v>
      </c>
    </row>
    <row r="770" spans="2:3" ht="1" customHeight="1">
      <c r="B770" s="1">
        <v>97</v>
      </c>
      <c r="C770" s="4">
        <f t="shared" si="180"/>
        <v>24.36656381478512</v>
      </c>
    </row>
    <row r="771" spans="2:3" ht="1" customHeight="1">
      <c r="B771" s="1">
        <v>98</v>
      </c>
      <c r="C771" s="4">
        <f t="shared" si="180"/>
        <v>24.225714775304656</v>
      </c>
    </row>
    <row r="772" spans="2:3" ht="1" customHeight="1">
      <c r="B772" s="1">
        <v>99</v>
      </c>
      <c r="C772" s="4">
        <f t="shared" si="180"/>
        <v>24.089965129210224</v>
      </c>
    </row>
    <row r="773" spans="2:3" ht="1" customHeight="1">
      <c r="B773" s="1">
        <v>100</v>
      </c>
      <c r="C773" s="4">
        <f t="shared" si="180"/>
        <v>23.959158442216797</v>
      </c>
    </row>
    <row r="774" spans="2:3" ht="1" customHeight="1">
      <c r="B774" s="1">
        <v>101</v>
      </c>
      <c r="C774" s="4">
        <f t="shared" si="180"/>
        <v>23.833139963690346</v>
      </c>
    </row>
    <row r="775" spans="2:3" ht="1" customHeight="1">
      <c r="B775" s="1">
        <v>102</v>
      </c>
      <c r="C775" s="4">
        <f t="shared" si="180"/>
        <v>23.711758070120428</v>
      </c>
    </row>
    <row r="776" spans="2:3" ht="1" customHeight="1">
      <c r="B776" s="1">
        <v>103</v>
      </c>
      <c r="C776" s="4">
        <f t="shared" si="180"/>
        <v>23.594865269198852</v>
      </c>
    </row>
    <row r="777" spans="2:3" ht="1" customHeight="1">
      <c r="B777" s="1">
        <v>104</v>
      </c>
      <c r="C777" s="4">
        <f t="shared" si="180"/>
        <v>23.48231883790341</v>
      </c>
    </row>
    <row r="778" spans="2:3" ht="1" customHeight="1">
      <c r="B778" s="1">
        <v>105</v>
      </c>
      <c r="C778" s="4">
        <f t="shared" si="180"/>
        <v>23.37398116281803</v>
      </c>
    </row>
    <row r="779" spans="2:3" ht="1" customHeight="1">
      <c r="B779" s="1">
        <v>106</v>
      </c>
      <c r="C779" s="4">
        <f t="shared" si="180"/>
        <v>23.269719844798956</v>
      </c>
    </row>
    <row r="780" spans="2:3" ht="1" customHeight="1">
      <c r="B780" s="1">
        <v>107</v>
      </c>
      <c r="C780" s="4">
        <f t="shared" si="180"/>
        <v>23.16940762337941</v>
      </c>
    </row>
    <row r="781" spans="2:3" ht="1" customHeight="1">
      <c r="B781" s="1">
        <v>108</v>
      </c>
      <c r="C781" s="4">
        <f t="shared" si="180"/>
        <v>23.072922169329093</v>
      </c>
    </row>
    <row r="782" spans="2:3" ht="1" customHeight="1">
      <c r="B782" s="1">
        <v>109</v>
      </c>
      <c r="C782" s="4">
        <f t="shared" si="180"/>
        <v>22.980145786807729</v>
      </c>
    </row>
    <row r="783" spans="2:3" ht="1" customHeight="1">
      <c r="B783" s="1">
        <v>110</v>
      </c>
      <c r="C783" s="4">
        <f t="shared" si="180"/>
        <v>22.890965059803033</v>
      </c>
    </row>
    <row r="784" spans="2:3" ht="1" customHeight="1">
      <c r="B784" s="1">
        <v>111</v>
      </c>
      <c r="C784" s="4">
        <f t="shared" si="180"/>
        <v>22.805270471180314</v>
      </c>
    </row>
    <row r="785" spans="2:3" ht="1" customHeight="1">
      <c r="B785" s="1">
        <v>112</v>
      </c>
      <c r="C785" s="4">
        <f t="shared" si="180"/>
        <v>22.722956016828817</v>
      </c>
    </row>
    <row r="786" spans="2:3" ht="1" customHeight="1">
      <c r="B786" s="1">
        <v>113</v>
      </c>
      <c r="C786" s="4">
        <f t="shared" si="180"/>
        <v>22.643918832134393</v>
      </c>
    </row>
    <row r="787" spans="2:3" ht="1" customHeight="1">
      <c r="B787" s="1">
        <v>114</v>
      </c>
      <c r="C787" s="4">
        <f t="shared" si="180"/>
        <v>22.568058843394013</v>
      </c>
    </row>
    <row r="788" spans="2:3" ht="1" customHeight="1">
      <c r="B788" s="1">
        <v>115</v>
      </c>
      <c r="C788" s="4">
        <f t="shared" si="180"/>
        <v>22.495278452819949</v>
      </c>
    </row>
    <row r="789" spans="2:3" ht="1" customHeight="1">
      <c r="B789" s="1">
        <v>116</v>
      </c>
      <c r="C789" s="4">
        <f t="shared" si="180"/>
        <v>22.425482262448305</v>
      </c>
    </row>
    <row r="790" spans="2:3" ht="1" customHeight="1">
      <c r="B790" s="1">
        <v>117</v>
      </c>
      <c r="C790" s="4">
        <f t="shared" si="180"/>
        <v>22.358576839536639</v>
      </c>
    </row>
    <row r="791" spans="2:3" ht="1" customHeight="1">
      <c r="B791" s="1">
        <v>118</v>
      </c>
      <c r="C791" s="4">
        <f t="shared" si="180"/>
        <v>22.29447052385969</v>
      </c>
    </row>
    <row r="792" spans="2:3" ht="1" customHeight="1">
      <c r="B792" s="1">
        <v>119</v>
      </c>
      <c r="C792" s="4">
        <f t="shared" si="180"/>
        <v>22.233073275637967</v>
      </c>
    </row>
    <row r="793" spans="2:3" ht="1" customHeight="1">
      <c r="B793" s="1">
        <v>120</v>
      </c>
      <c r="C793" s="4">
        <f t="shared" si="180"/>
        <v>22.174296561596787</v>
      </c>
    </row>
    <row r="794" spans="2:3" ht="1" customHeight="1">
      <c r="B794" s="1">
        <v>121</v>
      </c>
      <c r="C794" s="4">
        <f t="shared" si="180"/>
        <v>22.118053275794729</v>
      </c>
    </row>
    <row r="795" spans="2:3" ht="1" customHeight="1">
      <c r="B795" s="1">
        <v>122</v>
      </c>
      <c r="C795" s="4">
        <f t="shared" si="180"/>
        <v>22.064257691318616</v>
      </c>
    </row>
    <row r="796" spans="2:3" ht="1" customHeight="1">
      <c r="B796" s="1">
        <v>123</v>
      </c>
      <c r="C796" s="4">
        <f t="shared" si="180"/>
        <v>22.012825438658389</v>
      </c>
    </row>
    <row r="797" spans="2:3" ht="1" customHeight="1">
      <c r="B797" s="1">
        <v>124</v>
      </c>
      <c r="C797" s="4">
        <f t="shared" si="180"/>
        <v>21.963673506499973</v>
      </c>
    </row>
    <row r="798" spans="2:3" ht="1" customHeight="1">
      <c r="B798" s="1">
        <v>125</v>
      </c>
      <c r="C798" s="4">
        <f t="shared" si="180"/>
        <v>21.916720260756811</v>
      </c>
    </row>
    <row r="799" spans="2:3" ht="1" customHeight="1">
      <c r="B799" s="1">
        <v>126</v>
      </c>
      <c r="C799" s="4">
        <f t="shared" si="180"/>
        <v>21.871885477864303</v>
      </c>
    </row>
    <row r="800" spans="2:3" ht="1" customHeight="1">
      <c r="B800" s="1">
        <v>127</v>
      </c>
      <c r="C800" s="4">
        <f t="shared" si="180"/>
        <v>21.829090388647629</v>
      </c>
    </row>
    <row r="801" spans="2:3" ht="1" customHeight="1">
      <c r="B801" s="1">
        <v>128</v>
      </c>
      <c r="C801" s="4">
        <f t="shared" si="180"/>
        <v>21.788257729413875</v>
      </c>
    </row>
    <row r="802" spans="2:3" ht="1" customHeight="1">
      <c r="B802" s="1">
        <v>129</v>
      </c>
      <c r="C802" s="4">
        <f t="shared" si="180"/>
        <v>21.749311797292641</v>
      </c>
    </row>
    <row r="803" spans="2:3" ht="1" customHeight="1">
      <c r="B803" s="1">
        <v>130</v>
      </c>
      <c r="C803" s="4">
        <f t="shared" ref="C803:C834" si="181">J150/K150</f>
        <v>21.712178507233215</v>
      </c>
    </row>
    <row r="804" spans="2:3" ht="1" customHeight="1">
      <c r="B804" s="1">
        <v>131</v>
      </c>
      <c r="C804" s="4">
        <f t="shared" si="181"/>
        <v>21.676785448447919</v>
      </c>
    </row>
    <row r="805" spans="2:3" ht="1" customHeight="1">
      <c r="B805" s="1">
        <v>132</v>
      </c>
      <c r="C805" s="4">
        <f t="shared" si="181"/>
        <v>21.643061938460061</v>
      </c>
    </row>
    <row r="806" spans="2:3" ht="1" customHeight="1">
      <c r="B806" s="1">
        <v>133</v>
      </c>
      <c r="C806" s="4">
        <f t="shared" si="181"/>
        <v>21.610939073261548</v>
      </c>
    </row>
    <row r="807" spans="2:3" ht="1" customHeight="1">
      <c r="B807" s="1">
        <v>134</v>
      </c>
      <c r="C807" s="4">
        <f t="shared" si="181"/>
        <v>21.580349772406763</v>
      </c>
    </row>
    <row r="808" spans="2:3" ht="1" customHeight="1">
      <c r="B808" s="1">
        <v>135</v>
      </c>
      <c r="C808" s="4">
        <f t="shared" si="181"/>
        <v>21.551228818159466</v>
      </c>
    </row>
    <row r="809" spans="2:3" ht="1" customHeight="1">
      <c r="B809" s="1">
        <v>136</v>
      </c>
      <c r="C809" s="4">
        <f t="shared" si="181"/>
        <v>21.523512888069636</v>
      </c>
    </row>
    <row r="810" spans="2:3" ht="1" customHeight="1">
      <c r="B810" s="1">
        <v>137</v>
      </c>
      <c r="C810" s="4">
        <f t="shared" si="181"/>
        <v>21.49714058058585</v>
      </c>
    </row>
    <row r="811" spans="2:3" ht="1" customHeight="1">
      <c r="B811" s="1">
        <v>138</v>
      </c>
      <c r="C811" s="4">
        <f t="shared" si="181"/>
        <v>21.472052433506313</v>
      </c>
    </row>
    <row r="812" spans="2:3" ht="1" customHeight="1">
      <c r="B812" s="1">
        <v>139</v>
      </c>
      <c r="C812" s="4">
        <f t="shared" si="181"/>
        <v>21.448190935239637</v>
      </c>
    </row>
    <row r="813" spans="2:3" ht="1" customHeight="1">
      <c r="B813" s="1">
        <v>140</v>
      </c>
      <c r="C813" s="4">
        <f t="shared" si="181"/>
        <v>21.425500528987349</v>
      </c>
    </row>
    <row r="814" spans="2:3" ht="1" customHeight="1">
      <c r="B814" s="1">
        <v>141</v>
      </c>
      <c r="C814" s="4">
        <f t="shared" si="181"/>
        <v>21.403927610074877</v>
      </c>
    </row>
    <row r="815" spans="2:3" ht="1" customHeight="1">
      <c r="B815" s="1">
        <v>142</v>
      </c>
      <c r="C815" s="4">
        <f t="shared" si="181"/>
        <v>21.383420516750341</v>
      </c>
    </row>
    <row r="816" spans="2:3" ht="1" customHeight="1">
      <c r="B816" s="1">
        <v>143</v>
      </c>
      <c r="C816" s="4">
        <f t="shared" si="181"/>
        <v>21.363929514840635</v>
      </c>
    </row>
    <row r="817" spans="2:3" ht="1" customHeight="1">
      <c r="B817" s="1">
        <v>144</v>
      </c>
      <c r="C817" s="4">
        <f t="shared" si="181"/>
        <v>21.345406776707517</v>
      </c>
    </row>
    <row r="818" spans="2:3" ht="1" customHeight="1">
      <c r="B818" s="1">
        <v>145</v>
      </c>
      <c r="C818" s="4">
        <f t="shared" si="181"/>
        <v>21.327806354982616</v>
      </c>
    </row>
    <row r="819" spans="2:3" ht="1" customHeight="1">
      <c r="B819" s="1">
        <v>146</v>
      </c>
      <c r="C819" s="4">
        <f t="shared" si="181"/>
        <v>21.311084151582165</v>
      </c>
    </row>
    <row r="820" spans="2:3" ht="1" customHeight="1">
      <c r="B820" s="1">
        <v>147</v>
      </c>
      <c r="C820" s="4">
        <f t="shared" si="181"/>
        <v>21.295197882513346</v>
      </c>
    </row>
    <row r="821" spans="2:3" ht="1" customHeight="1">
      <c r="B821" s="1">
        <v>148</v>
      </c>
      <c r="C821" s="4">
        <f t="shared" si="181"/>
        <v>21.280107038983708</v>
      </c>
    </row>
    <row r="822" spans="2:3" ht="1" customHeight="1">
      <c r="B822" s="1">
        <v>149</v>
      </c>
      <c r="C822" s="4">
        <f t="shared" si="181"/>
        <v>21.265772845316871</v>
      </c>
    </row>
    <row r="823" spans="2:3" ht="1" customHeight="1">
      <c r="B823" s="1">
        <v>150</v>
      </c>
      <c r="C823" s="4">
        <f t="shared" si="181"/>
        <v>21.252158214163302</v>
      </c>
    </row>
    <row r="824" spans="2:3" ht="1" customHeight="1">
      <c r="B824" s="1">
        <v>151</v>
      </c>
      <c r="C824" s="4">
        <f t="shared" si="181"/>
        <v>21.239227699474483</v>
      </c>
    </row>
    <row r="825" spans="2:3" ht="1" customHeight="1">
      <c r="B825" s="1">
        <v>152</v>
      </c>
      <c r="C825" s="4">
        <f t="shared" si="181"/>
        <v>21.226947447683386</v>
      </c>
    </row>
    <row r="826" spans="2:3" ht="1" customHeight="1">
      <c r="B826" s="1">
        <v>153</v>
      </c>
      <c r="C826" s="4">
        <f t="shared" si="181"/>
        <v>21.215285147508467</v>
      </c>
    </row>
    <row r="827" spans="2:3" ht="1" customHeight="1">
      <c r="B827" s="1">
        <v>154</v>
      </c>
      <c r="C827" s="4">
        <f t="shared" si="181"/>
        <v>21.204209978766578</v>
      </c>
    </row>
    <row r="828" spans="2:3" ht="1" customHeight="1">
      <c r="B828" s="1">
        <v>155</v>
      </c>
      <c r="C828" s="4">
        <f t="shared" si="181"/>
        <v>21.193692560551405</v>
      </c>
    </row>
    <row r="829" spans="2:3" ht="1" customHeight="1">
      <c r="B829" s="1">
        <v>156</v>
      </c>
      <c r="C829" s="4">
        <f t="shared" si="181"/>
        <v>21.183704899101535</v>
      </c>
    </row>
    <row r="830" spans="2:3" ht="1" customHeight="1">
      <c r="B830" s="1">
        <v>157</v>
      </c>
      <c r="C830" s="4">
        <f t="shared" si="181"/>
        <v>21.174220335650936</v>
      </c>
    </row>
    <row r="831" spans="2:3" ht="1" customHeight="1">
      <c r="B831" s="1">
        <v>158</v>
      </c>
      <c r="C831" s="4">
        <f t="shared" si="181"/>
        <v>21.165213494524238</v>
      </c>
    </row>
    <row r="832" spans="2:3" ht="1" customHeight="1">
      <c r="B832" s="1">
        <v>159</v>
      </c>
      <c r="C832" s="4">
        <f t="shared" si="181"/>
        <v>21.156660231709353</v>
      </c>
    </row>
    <row r="833" spans="2:3" ht="1" customHeight="1">
      <c r="B833" s="1">
        <v>160</v>
      </c>
      <c r="C833" s="4">
        <f t="shared" si="181"/>
        <v>21.148537584110557</v>
      </c>
    </row>
    <row r="834" spans="2:3">
      <c r="B834" s="1">
        <v>161</v>
      </c>
      <c r="C834" s="4">
        <f t="shared" si="181"/>
        <v>21.14082371965922</v>
      </c>
    </row>
    <row r="855" spans="9:9">
      <c r="I855" s="1" t="s">
        <v>71</v>
      </c>
    </row>
  </sheetData>
  <pageMargins left="0.3" right="0.3" top="0.7" bottom="0.7" header="0.5" footer="0.5"/>
  <pageSetup paperSize="0" scale="70" orientation="portrait" horizontalDpi="4294967292" verticalDpi="4294967292"/>
  <headerFooter alignWithMargins="0">
    <oddHeader>&amp;CForestLogisticalGrowthModel.xls</oddHeader>
    <oddFooter>Page &amp;P</oddFooter>
  </headerFooter>
  <drawing r:id="rId1"/>
  <legacyDrawing r:id="rId2"/>
  <oleObjects>
    <mc:AlternateContent xmlns:mc="http://schemas.openxmlformats.org/markup-compatibility/2006">
      <mc:Choice Requires="x14">
        <oleObject progId="Equation.2" shapeId="1025" r:id="rId3">
          <objectPr defaultSize="0" autoPict="0" r:id="rId4">
            <anchor moveWithCells="1">
              <from>
                <xdr:col>3</xdr:col>
                <xdr:colOff>25400</xdr:colOff>
                <xdr:row>1</xdr:row>
                <xdr:rowOff>63500</xdr:rowOff>
              </from>
              <to>
                <xdr:col>5</xdr:col>
                <xdr:colOff>25400</xdr:colOff>
                <xdr:row>5</xdr:row>
                <xdr:rowOff>152400</xdr:rowOff>
              </to>
            </anchor>
          </objectPr>
        </oleObject>
      </mc:Choice>
      <mc:Fallback>
        <oleObject progId="Equation.2" shapeId="1025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4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Biodiversity Index</vt:lpstr>
      <vt:lpstr>A.ForestLogistGrowthModel.xls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Phillip LeBel</cp:lastModifiedBy>
  <dcterms:created xsi:type="dcterms:W3CDTF">2012-07-13T22:30:37Z</dcterms:created>
  <dcterms:modified xsi:type="dcterms:W3CDTF">2025-10-04T21:04:23Z</dcterms:modified>
</cp:coreProperties>
</file>