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11108"/>
  <workbookPr date1904="1" defaultThemeVersion="166925"/>
  <mc:AlternateContent xmlns:mc="http://schemas.openxmlformats.org/markup-compatibility/2006">
    <mc:Choice Requires="x15">
      <x15ac:absPath xmlns:x15ac="http://schemas.microsoft.com/office/spreadsheetml/2010/11/ac" url="/Users/PhillipLeBel/Desktop/ A. P.LeBel files/H. HomePage/"/>
    </mc:Choice>
  </mc:AlternateContent>
  <xr:revisionPtr revIDLastSave="0" documentId="8_{09CFA26E-3E1F-1C41-AC28-1C199382D10A}" xr6:coauthVersionLast="45" xr6:coauthVersionMax="45" xr10:uidLastSave="{00000000-0000-0000-0000-000000000000}"/>
  <bookViews>
    <workbookView xWindow="0" yWindow="460" windowWidth="25100" windowHeight="15540" tabRatio="500"/>
  </bookViews>
  <sheets>
    <sheet name="bea_data.csv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30" i="1" l="1"/>
  <c r="B130" i="1"/>
  <c r="J56" i="1"/>
  <c r="K4" i="1"/>
  <c r="K56" i="1"/>
  <c r="L56" i="1"/>
  <c r="J55" i="1"/>
  <c r="K55" i="1"/>
  <c r="L55" i="1"/>
  <c r="J54" i="1"/>
  <c r="L54" i="1" s="1"/>
  <c r="K54" i="1"/>
  <c r="J53" i="1"/>
  <c r="L53" i="1" s="1"/>
  <c r="K53" i="1"/>
  <c r="J52" i="1"/>
  <c r="K52" i="1"/>
  <c r="L52" i="1"/>
  <c r="J51" i="1"/>
  <c r="K51" i="1"/>
  <c r="L51" i="1"/>
  <c r="J50" i="1"/>
  <c r="L50" i="1" s="1"/>
  <c r="K50" i="1"/>
  <c r="J49" i="1"/>
  <c r="L49" i="1" s="1"/>
  <c r="K49" i="1"/>
  <c r="J48" i="1"/>
  <c r="K48" i="1"/>
  <c r="L48" i="1"/>
  <c r="J47" i="1"/>
  <c r="K47" i="1"/>
  <c r="L47" i="1"/>
  <c r="J46" i="1"/>
  <c r="L46" i="1" s="1"/>
  <c r="K46" i="1"/>
  <c r="J45" i="1"/>
  <c r="L45" i="1" s="1"/>
  <c r="K45" i="1"/>
  <c r="J44" i="1"/>
  <c r="K44" i="1"/>
  <c r="L44" i="1"/>
  <c r="J43" i="1"/>
  <c r="K43" i="1"/>
  <c r="L43" i="1"/>
  <c r="J42" i="1"/>
  <c r="L42" i="1" s="1"/>
  <c r="K42" i="1"/>
  <c r="J41" i="1"/>
  <c r="L41" i="1" s="1"/>
  <c r="K41" i="1"/>
  <c r="J40" i="1"/>
  <c r="K40" i="1"/>
  <c r="L40" i="1"/>
  <c r="J39" i="1"/>
  <c r="K39" i="1"/>
  <c r="L39" i="1"/>
  <c r="J38" i="1"/>
  <c r="L38" i="1" s="1"/>
  <c r="K38" i="1"/>
  <c r="J37" i="1"/>
  <c r="L37" i="1" s="1"/>
  <c r="K37" i="1"/>
  <c r="J36" i="1"/>
  <c r="K36" i="1"/>
  <c r="L36" i="1"/>
  <c r="J35" i="1"/>
  <c r="K35" i="1"/>
  <c r="L35" i="1"/>
  <c r="J34" i="1"/>
  <c r="L34" i="1" s="1"/>
  <c r="K34" i="1"/>
  <c r="J33" i="1"/>
  <c r="L33" i="1" s="1"/>
  <c r="K33" i="1"/>
  <c r="J32" i="1"/>
  <c r="K32" i="1"/>
  <c r="L32" i="1"/>
  <c r="J31" i="1"/>
  <c r="K31" i="1"/>
  <c r="L31" i="1"/>
  <c r="J30" i="1"/>
  <c r="L30" i="1" s="1"/>
  <c r="K30" i="1"/>
  <c r="J29" i="1"/>
  <c r="L29" i="1" s="1"/>
  <c r="K29" i="1"/>
  <c r="J28" i="1"/>
  <c r="K28" i="1"/>
  <c r="L28" i="1"/>
  <c r="J27" i="1"/>
  <c r="K27" i="1"/>
  <c r="L27" i="1"/>
  <c r="J26" i="1"/>
  <c r="L26" i="1" s="1"/>
  <c r="K26" i="1"/>
  <c r="J25" i="1"/>
  <c r="L25" i="1" s="1"/>
  <c r="K25" i="1"/>
  <c r="J24" i="1"/>
  <c r="K24" i="1"/>
  <c r="L24" i="1"/>
  <c r="J23" i="1"/>
  <c r="K23" i="1"/>
  <c r="L23" i="1"/>
  <c r="J22" i="1"/>
  <c r="L22" i="1" s="1"/>
  <c r="K22" i="1"/>
  <c r="J21" i="1"/>
  <c r="L21" i="1" s="1"/>
  <c r="K21" i="1"/>
  <c r="J20" i="1"/>
  <c r="K20" i="1"/>
  <c r="L20" i="1"/>
  <c r="J19" i="1"/>
  <c r="K19" i="1"/>
  <c r="L19" i="1"/>
  <c r="J18" i="1"/>
  <c r="L18" i="1" s="1"/>
  <c r="K18" i="1"/>
  <c r="J17" i="1"/>
  <c r="L17" i="1" s="1"/>
  <c r="K17" i="1"/>
  <c r="J16" i="1"/>
  <c r="K16" i="1"/>
  <c r="L16" i="1"/>
  <c r="J15" i="1"/>
  <c r="K15" i="1"/>
  <c r="L15" i="1"/>
  <c r="J14" i="1"/>
  <c r="L14" i="1" s="1"/>
  <c r="K14" i="1"/>
  <c r="J13" i="1"/>
  <c r="L13" i="1" s="1"/>
  <c r="K13" i="1"/>
  <c r="J12" i="1"/>
  <c r="K12" i="1"/>
  <c r="L12" i="1"/>
  <c r="J11" i="1"/>
  <c r="K11" i="1"/>
  <c r="L11" i="1"/>
  <c r="J10" i="1"/>
  <c r="L10" i="1" s="1"/>
  <c r="K10" i="1"/>
  <c r="J9" i="1"/>
  <c r="L9" i="1" s="1"/>
  <c r="K9" i="1"/>
  <c r="J8" i="1"/>
  <c r="K8" i="1"/>
  <c r="L8" i="1"/>
  <c r="J7" i="1"/>
  <c r="K7" i="1"/>
  <c r="L7" i="1"/>
  <c r="J6" i="1"/>
  <c r="L6" i="1" s="1"/>
  <c r="L57" i="1" s="1"/>
  <c r="K6" i="1"/>
  <c r="C130" i="1"/>
  <c r="J57" i="1"/>
  <c r="K57" i="1"/>
  <c r="E61" i="1"/>
  <c r="H56" i="1" s="1"/>
  <c r="I56" i="1" s="1"/>
  <c r="H57" i="1"/>
  <c r="I57" i="1" s="1"/>
  <c r="H55" i="1"/>
  <c r="I55" i="1" s="1"/>
  <c r="H53" i="1"/>
  <c r="I53" i="1" s="1"/>
  <c r="H51" i="1"/>
  <c r="I51" i="1" s="1"/>
  <c r="H49" i="1"/>
  <c r="I49" i="1" s="1"/>
  <c r="H47" i="1"/>
  <c r="I47" i="1" s="1"/>
  <c r="H45" i="1"/>
  <c r="I45" i="1" s="1"/>
  <c r="H43" i="1"/>
  <c r="I43" i="1" s="1"/>
  <c r="H41" i="1"/>
  <c r="I41" i="1" s="1"/>
  <c r="H39" i="1"/>
  <c r="I39" i="1" s="1"/>
  <c r="H37" i="1"/>
  <c r="I37" i="1" s="1"/>
  <c r="H35" i="1"/>
  <c r="I35" i="1" s="1"/>
  <c r="H33" i="1"/>
  <c r="I33" i="1" s="1"/>
  <c r="H31" i="1"/>
  <c r="I31" i="1" s="1"/>
  <c r="H29" i="1"/>
  <c r="I29" i="1" s="1"/>
  <c r="H27" i="1"/>
  <c r="I27" i="1" s="1"/>
  <c r="H25" i="1"/>
  <c r="I25" i="1" s="1"/>
  <c r="H23" i="1"/>
  <c r="I23" i="1" s="1"/>
  <c r="H21" i="1"/>
  <c r="I21" i="1" s="1"/>
  <c r="H19" i="1"/>
  <c r="I19" i="1" s="1"/>
  <c r="H17" i="1"/>
  <c r="I17" i="1" s="1"/>
  <c r="H15" i="1"/>
  <c r="I15" i="1" s="1"/>
  <c r="H13" i="1"/>
  <c r="I13" i="1" s="1"/>
  <c r="H11" i="1"/>
  <c r="I11" i="1" s="1"/>
  <c r="H9" i="1"/>
  <c r="I9" i="1" s="1"/>
  <c r="H7" i="1"/>
  <c r="I7" i="1" s="1"/>
  <c r="E57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8" i="1"/>
  <c r="F55" i="1" l="1"/>
  <c r="G55" i="1" s="1"/>
  <c r="F51" i="1"/>
  <c r="G51" i="1" s="1"/>
  <c r="F47" i="1"/>
  <c r="G47" i="1" s="1"/>
  <c r="F43" i="1"/>
  <c r="G43" i="1" s="1"/>
  <c r="F39" i="1"/>
  <c r="G39" i="1" s="1"/>
  <c r="F35" i="1"/>
  <c r="G35" i="1" s="1"/>
  <c r="F31" i="1"/>
  <c r="G31" i="1" s="1"/>
  <c r="F27" i="1"/>
  <c r="G27" i="1" s="1"/>
  <c r="F23" i="1"/>
  <c r="G23" i="1" s="1"/>
  <c r="F19" i="1"/>
  <c r="G19" i="1" s="1"/>
  <c r="F15" i="1"/>
  <c r="G15" i="1" s="1"/>
  <c r="F11" i="1"/>
  <c r="G11" i="1" s="1"/>
  <c r="F7" i="1"/>
  <c r="G7" i="1" s="1"/>
  <c r="F54" i="1"/>
  <c r="G54" i="1" s="1"/>
  <c r="F52" i="1"/>
  <c r="G52" i="1" s="1"/>
  <c r="F48" i="1"/>
  <c r="G48" i="1" s="1"/>
  <c r="F44" i="1"/>
  <c r="G44" i="1" s="1"/>
  <c r="F40" i="1"/>
  <c r="G40" i="1" s="1"/>
  <c r="F36" i="1"/>
  <c r="G36" i="1" s="1"/>
  <c r="F56" i="1"/>
  <c r="G56" i="1" s="1"/>
  <c r="F50" i="1"/>
  <c r="G50" i="1" s="1"/>
  <c r="F46" i="1"/>
  <c r="G46" i="1" s="1"/>
  <c r="F42" i="1"/>
  <c r="G42" i="1" s="1"/>
  <c r="F38" i="1"/>
  <c r="G38" i="1" s="1"/>
  <c r="F34" i="1"/>
  <c r="G34" i="1" s="1"/>
  <c r="F45" i="1"/>
  <c r="G45" i="1" s="1"/>
  <c r="F33" i="1"/>
  <c r="G33" i="1" s="1"/>
  <c r="F21" i="1"/>
  <c r="G21" i="1" s="1"/>
  <c r="F13" i="1"/>
  <c r="G13" i="1" s="1"/>
  <c r="F57" i="1"/>
  <c r="G57" i="1" s="1"/>
  <c r="F14" i="1"/>
  <c r="G14" i="1" s="1"/>
  <c r="F26" i="1"/>
  <c r="G26" i="1" s="1"/>
  <c r="F8" i="1"/>
  <c r="G8" i="1" s="1"/>
  <c r="F12" i="1"/>
  <c r="G12" i="1" s="1"/>
  <c r="F16" i="1"/>
  <c r="G16" i="1" s="1"/>
  <c r="F20" i="1"/>
  <c r="G20" i="1" s="1"/>
  <c r="F24" i="1"/>
  <c r="G24" i="1" s="1"/>
  <c r="F28" i="1"/>
  <c r="G28" i="1" s="1"/>
  <c r="F32" i="1"/>
  <c r="G32" i="1" s="1"/>
  <c r="F49" i="1"/>
  <c r="G49" i="1" s="1"/>
  <c r="F37" i="1"/>
  <c r="G37" i="1" s="1"/>
  <c r="F29" i="1"/>
  <c r="G29" i="1" s="1"/>
  <c r="F17" i="1"/>
  <c r="G17" i="1" s="1"/>
  <c r="F6" i="1"/>
  <c r="G6" i="1" s="1"/>
  <c r="F18" i="1"/>
  <c r="G18" i="1" s="1"/>
  <c r="F53" i="1"/>
  <c r="G53" i="1" s="1"/>
  <c r="F41" i="1"/>
  <c r="G41" i="1" s="1"/>
  <c r="F25" i="1"/>
  <c r="G25" i="1" s="1"/>
  <c r="F9" i="1"/>
  <c r="G9" i="1" s="1"/>
  <c r="F10" i="1"/>
  <c r="G10" i="1" s="1"/>
  <c r="F22" i="1"/>
  <c r="G22" i="1" s="1"/>
  <c r="F30" i="1"/>
  <c r="G30" i="1" s="1"/>
  <c r="H6" i="1"/>
  <c r="I6" i="1" s="1"/>
  <c r="H8" i="1"/>
  <c r="I8" i="1" s="1"/>
  <c r="H10" i="1"/>
  <c r="I10" i="1" s="1"/>
  <c r="H12" i="1"/>
  <c r="I12" i="1" s="1"/>
  <c r="H14" i="1"/>
  <c r="I14" i="1" s="1"/>
  <c r="H16" i="1"/>
  <c r="I16" i="1" s="1"/>
  <c r="H18" i="1"/>
  <c r="I18" i="1" s="1"/>
  <c r="H20" i="1"/>
  <c r="I20" i="1" s="1"/>
  <c r="H22" i="1"/>
  <c r="I22" i="1" s="1"/>
  <c r="H24" i="1"/>
  <c r="I24" i="1" s="1"/>
  <c r="H26" i="1"/>
  <c r="I26" i="1" s="1"/>
  <c r="H28" i="1"/>
  <c r="I28" i="1" s="1"/>
  <c r="H30" i="1"/>
  <c r="I30" i="1" s="1"/>
  <c r="H32" i="1"/>
  <c r="I32" i="1" s="1"/>
  <c r="H34" i="1"/>
  <c r="I34" i="1" s="1"/>
  <c r="H36" i="1"/>
  <c r="I36" i="1" s="1"/>
  <c r="H38" i="1"/>
  <c r="I38" i="1" s="1"/>
  <c r="H40" i="1"/>
  <c r="I40" i="1" s="1"/>
  <c r="H42" i="1"/>
  <c r="I42" i="1" s="1"/>
  <c r="H44" i="1"/>
  <c r="I44" i="1" s="1"/>
  <c r="H46" i="1"/>
  <c r="I46" i="1" s="1"/>
  <c r="H48" i="1"/>
  <c r="I48" i="1" s="1"/>
  <c r="H50" i="1"/>
  <c r="I50" i="1" s="1"/>
  <c r="H52" i="1"/>
  <c r="I52" i="1" s="1"/>
  <c r="H54" i="1"/>
  <c r="I54" i="1" s="1"/>
</calcChain>
</file>

<file path=xl/sharedStrings.xml><?xml version="1.0" encoding="utf-8"?>
<sst xmlns="http://schemas.openxmlformats.org/spreadsheetml/2006/main" count="137" uniqueCount="85">
  <si>
    <t>State</t>
  </si>
  <si>
    <t>AL</t>
  </si>
  <si>
    <t>AK</t>
  </si>
  <si>
    <t>AZ</t>
  </si>
  <si>
    <t>AR</t>
  </si>
  <si>
    <t>CA</t>
  </si>
  <si>
    <t>CO</t>
  </si>
  <si>
    <t>CT</t>
  </si>
  <si>
    <t>DE</t>
  </si>
  <si>
    <t>DC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</si>
  <si>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</si>
  <si>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</si>
  <si>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</si>
  <si>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</si>
  <si>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</si>
  <si>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</si>
  <si>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</si>
  <si>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</si>
  <si>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</si>
  <si>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</si>
  <si>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</si>
  <si>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</si>
  <si>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</si>
  <si>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</si>
  <si>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</si>
  <si>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</si>
  <si>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</si>
  <si>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</si>
  <si>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</si>
  <si>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</si>
  <si>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</si>
  <si>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</si>
  <si>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</si>
  <si>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</si>
  <si>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</si>
  <si>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</si>
  <si>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</si>
  <si>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</si>
  <si>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</si>
  <si>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</si>
  <si>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</si>
  <si>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</si>
  <si>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</si>
  <si>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</si>
  <si>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</si>
  <si>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</si>
  <si>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</si>
  <si>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</si>
  <si>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</si>
  <si>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</si>
  <si>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</si>
  <si>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</si>
  <si>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US</t>
  </si>
  <si>
    <t>2009 GDP, in millions</t>
  </si>
  <si>
    <t>2009 $GDP Per Capita</t>
  </si>
  <si>
    <t>Population</t>
  </si>
  <si>
    <t>Population per Senate Seat</t>
  </si>
  <si>
    <t>Implied Senate Seats</t>
  </si>
  <si>
    <t>Rounded Implied Senate Seates</t>
  </si>
  <si>
    <t>Minimum Population Ratio in the U.S.Senate</t>
  </si>
  <si>
    <t>U.S. House of Rep. Population Current Ratio</t>
  </si>
  <si>
    <t>U.S. House of Representatives Current Members</t>
  </si>
  <si>
    <t>U.S. Senate Current Members</t>
  </si>
  <si>
    <t>Implied Senate Seats based on Current House Ratio</t>
  </si>
  <si>
    <t>Rounded Implied Senate Revised level</t>
  </si>
  <si>
    <t>Restoring Representational Balance in the U.S. Congress</t>
  </si>
  <si>
    <t>Proportional GDP</t>
  </si>
  <si>
    <t>Proportional Population</t>
  </si>
  <si>
    <t>Distributive Weight:</t>
  </si>
  <si>
    <t>A.</t>
  </si>
  <si>
    <t>B.</t>
  </si>
  <si>
    <t>Distributive Weight Rounded Senate Implied Members</t>
  </si>
  <si>
    <t>GDP</t>
  </si>
  <si>
    <t>Pop</t>
  </si>
  <si>
    <t>A. Current Population Basis</t>
  </si>
  <si>
    <t>A. Actual</t>
  </si>
  <si>
    <t>B. Implied Current Population Basis</t>
  </si>
  <si>
    <t>Scenarios:</t>
  </si>
  <si>
    <t>C. Distributive Weight Rounded Senate Implied Members</t>
  </si>
  <si>
    <t>D. Distributive Weight Rounded Senate Implied Members</t>
  </si>
  <si>
    <t>E. Distributive Weight Rounded Senate Implied Members</t>
  </si>
  <si>
    <t>F. Distributive Weight Rounded Senate Implied Members</t>
  </si>
  <si>
    <t>G. Distributive Weight Rounded Senate Implied Members</t>
  </si>
  <si>
    <t>H. Distributive Weight Rounded Senate Implied Members</t>
  </si>
  <si>
    <t>I. Distributive Weight Rounded Senate Implied Members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</si>
</sst>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&quot;$&quot;#,##0"/>
    <numFmt numFmtId="165" formatCode="0.0000"/>
  </numFmts>
  <fonts count="7">
    <font>
      <sz val="12"/>
      <name val="Helv"/>
    </font>
    <font>
      <b/>
      <sz val="12"/>
      <name val="Helv"/>
    </font>
    <font>
      <sz val="8"/>
      <name val="Helv"/>
    </font>
    <font>
      <b/>
      <sz val="12"/>
      <color indexed="12"/>
      <name val="Helv"/>
    </font>
    <font>
      <b/>
      <sz val="16"/>
      <color indexed="12"/>
      <name val="Helv"/>
    </font>
    <font>
      <b/>
      <sz val="12"/>
      <color indexed="8"/>
      <name val="Helv"/>
    </font>
    <font>
      <b/>
      <sz val="16"/>
      <color indexed="8"/>
      <name val="Helv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10"/>
      </left>
      <right/>
      <top style="medium">
        <color indexed="10"/>
      </top>
      <bottom style="medium">
        <color indexed="10"/>
      </bottom>
      <diagonal/>
    </border>
    <border>
      <left/>
      <right/>
      <top style="medium">
        <color indexed="10"/>
      </top>
      <bottom style="medium">
        <color indexed="10"/>
      </bottom>
      <diagonal/>
    </border>
    <border>
      <left/>
      <right style="medium">
        <color indexed="10"/>
      </right>
      <top style="medium">
        <color indexed="10"/>
      </top>
      <bottom style="medium">
        <color indexed="10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164" fontId="0" fillId="0" borderId="0" xfId="0" applyNumberFormat="1"/>
    <xf numFmtId="0" fontId="0" fillId="0" borderId="0" xfId="0" applyAlignment="1">
      <alignment horizontal="right"/>
    </xf>
    <xf numFmtId="0" fontId="0" fillId="0" borderId="0" xfId="0" applyAlignment="1">
      <alignment horizontal="center" vertical="center" wrapText="1"/>
    </xf>
    <xf numFmtId="3" fontId="0" fillId="0" borderId="0" xfId="0" applyNumberFormat="1"/>
    <xf numFmtId="3" fontId="0" fillId="0" borderId="1" xfId="0" applyNumberFormat="1" applyBorder="1"/>
    <xf numFmtId="164" fontId="0" fillId="0" borderId="1" xfId="0" applyNumberFormat="1" applyBorder="1"/>
    <xf numFmtId="3" fontId="0" fillId="0" borderId="0" xfId="0" applyNumberFormat="1" applyAlignment="1">
      <alignment horizontal="right"/>
    </xf>
    <xf numFmtId="2" fontId="0" fillId="0" borderId="1" xfId="0" applyNumberFormat="1" applyBorder="1"/>
    <xf numFmtId="16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 wrapText="1"/>
    </xf>
    <xf numFmtId="164" fontId="3" fillId="0" borderId="2" xfId="0" applyNumberFormat="1" applyFont="1" applyBorder="1"/>
    <xf numFmtId="0" fontId="3" fillId="0" borderId="3" xfId="0" applyFont="1" applyBorder="1"/>
    <xf numFmtId="3" fontId="3" fillId="0" borderId="3" xfId="0" applyNumberFormat="1" applyFont="1" applyBorder="1"/>
    <xf numFmtId="0" fontId="4" fillId="0" borderId="3" xfId="0" applyFont="1" applyBorder="1" applyAlignment="1">
      <alignment horizontal="center"/>
    </xf>
    <xf numFmtId="0" fontId="3" fillId="0" borderId="4" xfId="0" applyFont="1" applyBorder="1"/>
    <xf numFmtId="10" fontId="0" fillId="0" borderId="1" xfId="0" applyNumberFormat="1" applyBorder="1"/>
    <xf numFmtId="165" fontId="1" fillId="0" borderId="1" xfId="0" applyNumberFormat="1" applyFont="1" applyBorder="1" applyAlignment="1">
      <alignment horizontal="center"/>
    </xf>
    <xf numFmtId="2" fontId="6" fillId="0" borderId="0" xfId="0" applyNumberFormat="1" applyFont="1" applyBorder="1" applyAlignment="1">
      <alignment horizontal="center"/>
    </xf>
    <xf numFmtId="2" fontId="5" fillId="0" borderId="0" xfId="0" applyNumberFormat="1" applyFont="1" applyAlignment="1">
      <alignment horizontal="center"/>
    </xf>
    <xf numFmtId="2" fontId="5" fillId="0" borderId="0" xfId="0" applyNumberFormat="1" applyFont="1" applyBorder="1" applyAlignment="1">
      <alignment horizontal="center"/>
    </xf>
    <xf numFmtId="1" fontId="0" fillId="0" borderId="1" xfId="0" applyNumberFormat="1" applyBorder="1"/>
    <xf numFmtId="1" fontId="1" fillId="0" borderId="1" xfId="0" applyNumberFormat="1" applyFont="1" applyBorder="1"/>
    <xf numFmtId="0" fontId="0" fillId="0" borderId="0" xfId="0" applyBorder="1"/>
    <xf numFmtId="165" fontId="0" fillId="0" borderId="0" xfId="0" applyNumberFormat="1"/>
    <xf numFmtId="0" fontId="1" fillId="0" borderId="0" xfId="0" applyFont="1" applyAlignment="1">
      <alignment horizontal="center" vertical="center" wrapText="1"/>
    </xf>
    <xf numFmtId="0" fontId="0" fillId="0" borderId="1" xfId="0" applyBorder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165" fontId="1" fillId="0" borderId="0" xfId="0" applyNumberFormat="1" applyFont="1" applyAlignment="1">
      <alignment horizontal="right"/>
    </xf>
    <xf numFmtId="165" fontId="1" fillId="0" borderId="1" xfId="0" applyNumberFormat="1" applyFont="1" applyBorder="1" applyAlignment="1">
      <alignment horizontal="right"/>
    </xf>
    <xf numFmtId="165" fontId="1" fillId="0" borderId="1" xfId="0" applyNumberFormat="1" applyFont="1" applyBorder="1"/>
    <xf numFmtId="165" fontId="1" fillId="2" borderId="1" xfId="0" applyNumberFormat="1" applyFont="1" applyFill="1" applyBorder="1"/>
    <xf numFmtId="1" fontId="0" fillId="2" borderId="1" xfId="0" applyNumberFormat="1" applyFill="1" applyBorder="1"/>
    <xf numFmtId="1" fontId="1" fillId="2" borderId="1" xfId="0" applyNumberFormat="1" applyFont="1" applyFill="1" applyBorder="1"/>
    <xf numFmtId="0" fontId="0" fillId="0" borderId="0" xfId="0" applyBorder="1" applyAlignment="1">
      <alignment horizontal="right"/>
    </xf>
    <xf numFmtId="164" fontId="0" fillId="0" borderId="0" xfId="0" applyNumberFormat="1" applyBorder="1"/>
    <xf numFmtId="3" fontId="0" fillId="0" borderId="0" xfId="0" applyNumberFormat="1" applyBorder="1" applyAlignment="1">
      <alignment horizontal="right"/>
    </xf>
    <xf numFmtId="0" fontId="0" fillId="0" borderId="5" xfId="0" applyBorder="1"/>
    <xf numFmtId="3" fontId="1" fillId="0" borderId="1" xfId="0" applyNumberFormat="1" applyFont="1" applyBorder="1"/>
    <xf numFmtId="0" fontId="1" fillId="0" borderId="6" xfId="0" applyFont="1" applyBorder="1"/>
    <xf numFmtId="3" fontId="1" fillId="0" borderId="0" xfId="0" applyNumberFormat="1" applyFont="1" applyAlignment="1">
      <alignment horizontal="right"/>
    </xf>
    <xf numFmtId="0" fontId="1" fillId="0" borderId="7" xfId="0" applyFont="1" applyBorder="1"/>
    <xf numFmtId="0" fontId="1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30"/>
  <sheetViews>
    <sheetView tabSelected="1" workbookViewId="0">
      <selection activeCell="A2" sqref="A2"/>
    </sheetView>
  </sheetViews>
  <sheetFormatPr baseColWidth="10" defaultRowHeight="16"/>
  <cols>
    <col min="1" max="1" width="5" style="2" bestFit="1" customWidth="1"/>
    <col min="2" max="2" width="12" style="1" customWidth="1"/>
    <col min="4" max="4" width="10.7109375" style="4"/>
    <col min="5" max="5" width="11.85546875" customWidth="1"/>
    <col min="6" max="6" width="10.42578125" customWidth="1"/>
    <col min="7" max="7" width="10.28515625" customWidth="1"/>
    <col min="10" max="10" width="12.140625" customWidth="1"/>
    <col min="11" max="11" width="11.5703125" customWidth="1"/>
    <col min="13" max="13" width="2" customWidth="1"/>
  </cols>
  <sheetData>
    <row r="1" spans="1:12" ht="17" thickBot="1"/>
    <row r="2" spans="1:12" ht="22" thickBot="1">
      <c r="B2" s="2"/>
      <c r="C2" s="12"/>
      <c r="D2" s="13"/>
      <c r="E2" s="14"/>
      <c r="F2" s="15" t="s">
        <v>65</v>
      </c>
      <c r="G2" s="13"/>
      <c r="H2" s="13"/>
      <c r="I2" s="13"/>
      <c r="J2" s="16"/>
    </row>
    <row r="3" spans="1:12" s="20" customFormat="1" ht="22" thickBot="1">
      <c r="B3" s="21"/>
      <c r="C3" s="21"/>
      <c r="D3" s="21"/>
      <c r="E3" s="19"/>
      <c r="F3" s="21"/>
      <c r="G3" s="21" t="s">
        <v>69</v>
      </c>
      <c r="H3" s="21"/>
      <c r="I3" s="21" t="s">
        <v>70</v>
      </c>
    </row>
    <row r="4" spans="1:12" ht="17" thickBot="1">
      <c r="I4" s="2" t="s">
        <v>68</v>
      </c>
      <c r="J4" s="18">
        <v>0</v>
      </c>
      <c r="K4" s="18">
        <f>1-$J$4</f>
        <v>1</v>
      </c>
      <c r="L4" s="30" t="s">
        <v>77</v>
      </c>
    </row>
    <row r="5" spans="1:12" s="3" customFormat="1" ht="103" thickBot="1">
      <c r="A5" s="3" t="s">
        <v>0</v>
      </c>
      <c r="B5" s="9" t="s">
        <v>53</v>
      </c>
      <c r="C5" s="10" t="s">
        <v>54</v>
      </c>
      <c r="D5" s="11" t="s">
        <v>55</v>
      </c>
      <c r="E5" s="10" t="s">
        <v>56</v>
      </c>
      <c r="F5" s="10" t="s">
        <v>57</v>
      </c>
      <c r="G5" s="10" t="s">
        <v>58</v>
      </c>
      <c r="H5" s="10" t="s">
        <v>63</v>
      </c>
      <c r="I5" s="10" t="s">
        <v>64</v>
      </c>
      <c r="J5" s="28" t="s">
        <v>66</v>
      </c>
      <c r="K5" s="28" t="s">
        <v>67</v>
      </c>
      <c r="L5" s="10" t="s">
        <v>71</v>
      </c>
    </row>
    <row r="6" spans="1:12" ht="17" thickBot="1">
      <c r="A6" s="2" t="s">
        <v>1</v>
      </c>
      <c r="B6" s="6">
        <v>154200.76958399999</v>
      </c>
      <c r="C6" s="6">
        <v>32748</v>
      </c>
      <c r="D6" s="5">
        <v>4708708</v>
      </c>
      <c r="E6" s="5">
        <f>D6/2</f>
        <v>2354354</v>
      </c>
      <c r="F6" s="8">
        <f>E6/$E$58</f>
        <v>8.6514193323166815</v>
      </c>
      <c r="G6" s="8">
        <f>ROUND(F6,0)</f>
        <v>9</v>
      </c>
      <c r="H6" s="8">
        <f>D6/$E$61</f>
        <v>8.2055538554470591</v>
      </c>
      <c r="I6" s="8">
        <f>ROUND(H6,0)</f>
        <v>8</v>
      </c>
      <c r="J6" s="17">
        <f>B6/$B$57</f>
        <v>1.1950034994561435E-2</v>
      </c>
      <c r="K6" s="17">
        <f>D6/$D$57</f>
        <v>1.5337483841957118E-2</v>
      </c>
      <c r="L6" s="22">
        <f>($J$4*J6+$K$4*K6)*564</f>
        <v>8.6503408868638143</v>
      </c>
    </row>
    <row r="7" spans="1:12" ht="17" thickBot="1">
      <c r="A7" s="2" t="s">
        <v>2</v>
      </c>
      <c r="B7" s="6">
        <v>41655.532773999999</v>
      </c>
      <c r="C7" s="6">
        <v>59638</v>
      </c>
      <c r="D7" s="5">
        <v>698473</v>
      </c>
      <c r="E7" s="5">
        <f t="shared" ref="E7:E57" si="0">D7/2</f>
        <v>349236.5</v>
      </c>
      <c r="F7" s="8">
        <f t="shared" ref="F7:F57" si="1">E7/$E$58</f>
        <v>1.2833207782901868</v>
      </c>
      <c r="G7" s="8">
        <f t="shared" ref="G7:G57" si="2">ROUND(F7,0)</f>
        <v>1</v>
      </c>
      <c r="H7" s="8">
        <f t="shared" ref="H7:H57" si="3">D7/$E$61</f>
        <v>1.2171826790014741</v>
      </c>
      <c r="I7" s="8">
        <f t="shared" ref="I7:I57" si="4">ROUND(H7,0)</f>
        <v>1</v>
      </c>
      <c r="J7" s="17">
        <f t="shared" ref="J7:J57" si="5">B7/$B$57</f>
        <v>3.2281620624158764E-3</v>
      </c>
      <c r="K7" s="17">
        <f t="shared" ref="K7:K57" si="6">D7/$D$57</f>
        <v>2.2751078112177086E-3</v>
      </c>
      <c r="L7" s="22">
        <f t="shared" ref="L7:L56" si="7">($J$4*J7+$K$4*K7)*564</f>
        <v>1.2831608055267876</v>
      </c>
    </row>
    <row r="8" spans="1:12" ht="17" thickBot="1">
      <c r="A8" s="2" t="s">
        <v>3</v>
      </c>
      <c r="B8" s="6">
        <v>232916.708514</v>
      </c>
      <c r="C8" s="6">
        <v>35313</v>
      </c>
      <c r="D8" s="5">
        <v>6595778</v>
      </c>
      <c r="E8" s="5">
        <f t="shared" si="0"/>
        <v>3297889</v>
      </c>
      <c r="F8" s="8">
        <f t="shared" si="1"/>
        <v>12.118577176768882</v>
      </c>
      <c r="G8" s="8">
        <f t="shared" si="2"/>
        <v>12</v>
      </c>
      <c r="H8" s="8">
        <f t="shared" si="3"/>
        <v>11.494025876646607</v>
      </c>
      <c r="I8" s="8">
        <f t="shared" si="4"/>
        <v>11</v>
      </c>
      <c r="J8" s="17">
        <f t="shared" si="5"/>
        <v>1.8050252440822898E-2</v>
      </c>
      <c r="K8" s="17">
        <f t="shared" si="6"/>
        <v>2.1484160517096458E-2</v>
      </c>
      <c r="L8" s="22">
        <f t="shared" si="7"/>
        <v>12.117066531642402</v>
      </c>
    </row>
    <row r="9" spans="1:12" ht="17" thickBot="1">
      <c r="A9" s="2" t="s">
        <v>4</v>
      </c>
      <c r="B9" s="6">
        <v>93014.284950000001</v>
      </c>
      <c r="C9" s="6">
        <v>32191</v>
      </c>
      <c r="D9" s="5">
        <v>2889450</v>
      </c>
      <c r="E9" s="5">
        <f t="shared" si="0"/>
        <v>1444725</v>
      </c>
      <c r="F9" s="8">
        <f t="shared" si="1"/>
        <v>5.3088540614033475</v>
      </c>
      <c r="G9" s="8">
        <f t="shared" si="2"/>
        <v>5</v>
      </c>
      <c r="H9" s="8">
        <f t="shared" si="3"/>
        <v>5.0352533195138669</v>
      </c>
      <c r="I9" s="8">
        <f t="shared" si="4"/>
        <v>5</v>
      </c>
      <c r="J9" s="17">
        <f t="shared" si="5"/>
        <v>7.2082906145362179E-3</v>
      </c>
      <c r="K9" s="17">
        <f t="shared" si="6"/>
        <v>9.411688447689472E-3</v>
      </c>
      <c r="L9" s="22">
        <f t="shared" si="7"/>
        <v>5.3081922844968625</v>
      </c>
    </row>
    <row r="10" spans="1:12" ht="17" thickBot="1">
      <c r="A10" s="2" t="s">
        <v>5</v>
      </c>
      <c r="B10" s="6">
        <v>1739674.639488</v>
      </c>
      <c r="C10" s="6">
        <v>47067</v>
      </c>
      <c r="D10" s="5">
        <v>36961664</v>
      </c>
      <c r="E10" s="5">
        <f t="shared" si="0"/>
        <v>18480832</v>
      </c>
      <c r="F10" s="8">
        <f t="shared" si="1"/>
        <v>67.91052970033256</v>
      </c>
      <c r="G10" s="8">
        <f t="shared" si="2"/>
        <v>68</v>
      </c>
      <c r="H10" s="8">
        <f t="shared" si="3"/>
        <v>64.410646092078494</v>
      </c>
      <c r="I10" s="8">
        <f t="shared" si="4"/>
        <v>64</v>
      </c>
      <c r="J10" s="17">
        <f t="shared" si="5"/>
        <v>0.13481886554209357</v>
      </c>
      <c r="K10" s="17">
        <f t="shared" si="6"/>
        <v>0.12039373101323082</v>
      </c>
      <c r="L10" s="22">
        <f t="shared" si="7"/>
        <v>67.902064291462182</v>
      </c>
    </row>
    <row r="11" spans="1:12" ht="17" thickBot="1">
      <c r="A11" s="2" t="s">
        <v>6</v>
      </c>
      <c r="B11" s="6">
        <v>231892.1202</v>
      </c>
      <c r="C11" s="6">
        <v>46150</v>
      </c>
      <c r="D11" s="5">
        <v>5024748</v>
      </c>
      <c r="E11" s="5">
        <f t="shared" si="0"/>
        <v>2512374</v>
      </c>
      <c r="F11" s="8">
        <f t="shared" si="1"/>
        <v>9.2320870156356225</v>
      </c>
      <c r="G11" s="8">
        <f t="shared" si="2"/>
        <v>9</v>
      </c>
      <c r="H11" s="8">
        <f t="shared" si="3"/>
        <v>8.7562958510168603</v>
      </c>
      <c r="I11" s="8">
        <f t="shared" si="4"/>
        <v>9</v>
      </c>
      <c r="J11" s="17">
        <f t="shared" si="5"/>
        <v>1.7970850332517278E-2</v>
      </c>
      <c r="K11" s="17">
        <f t="shared" si="6"/>
        <v>1.6366908132741793E-2</v>
      </c>
      <c r="L11" s="22">
        <f t="shared" si="7"/>
        <v>9.2309361868663711</v>
      </c>
    </row>
    <row r="12" spans="1:12" ht="17" thickBot="1">
      <c r="A12" s="2" t="s">
        <v>7</v>
      </c>
      <c r="B12" s="6">
        <v>205735.40908799999</v>
      </c>
      <c r="C12" s="6">
        <v>58476</v>
      </c>
      <c r="D12" s="5">
        <v>3518288</v>
      </c>
      <c r="E12" s="5">
        <f t="shared" si="0"/>
        <v>1759144</v>
      </c>
      <c r="F12" s="8">
        <f t="shared" si="1"/>
        <v>6.4642328256196375</v>
      </c>
      <c r="G12" s="8">
        <f t="shared" si="2"/>
        <v>6</v>
      </c>
      <c r="H12" s="8">
        <f t="shared" si="3"/>
        <v>6.1310876917772603</v>
      </c>
      <c r="I12" s="8">
        <f t="shared" si="4"/>
        <v>6</v>
      </c>
      <c r="J12" s="17">
        <f t="shared" si="5"/>
        <v>1.5943794216167862E-2</v>
      </c>
      <c r="K12" s="17">
        <f t="shared" si="6"/>
        <v>1.1459976993976188E-2</v>
      </c>
      <c r="L12" s="22">
        <f t="shared" si="7"/>
        <v>6.46342702460257</v>
      </c>
    </row>
    <row r="13" spans="1:12" ht="17" thickBot="1">
      <c r="A13" s="2" t="s">
        <v>8</v>
      </c>
      <c r="B13" s="6">
        <v>54948.373760000002</v>
      </c>
      <c r="C13" s="6">
        <v>62080</v>
      </c>
      <c r="D13" s="5">
        <v>885122</v>
      </c>
      <c r="E13" s="5">
        <f t="shared" si="0"/>
        <v>442561</v>
      </c>
      <c r="F13" s="8">
        <f t="shared" si="1"/>
        <v>1.6262553512043654</v>
      </c>
      <c r="G13" s="8">
        <f t="shared" si="2"/>
        <v>2</v>
      </c>
      <c r="H13" s="8">
        <f t="shared" si="3"/>
        <v>1.5424435406997017</v>
      </c>
      <c r="I13" s="8">
        <f t="shared" si="4"/>
        <v>2</v>
      </c>
      <c r="J13" s="17">
        <f t="shared" si="5"/>
        <v>4.258312011656616E-3</v>
      </c>
      <c r="K13" s="17">
        <f t="shared" si="6"/>
        <v>2.8830720386910313E-3</v>
      </c>
      <c r="L13" s="22">
        <f t="shared" si="7"/>
        <v>1.6260526298217417</v>
      </c>
    </row>
    <row r="14" spans="1:12" ht="17" thickBot="1">
      <c r="A14" s="2" t="s">
        <v>9</v>
      </c>
      <c r="B14" s="6">
        <v>87765.798519999997</v>
      </c>
      <c r="C14" s="6">
        <v>146360</v>
      </c>
      <c r="D14" s="5">
        <v>599657</v>
      </c>
      <c r="E14" s="5">
        <f t="shared" si="0"/>
        <v>299828.5</v>
      </c>
      <c r="F14" s="8">
        <f t="shared" si="1"/>
        <v>1.1017638304517978</v>
      </c>
      <c r="G14" s="8">
        <f t="shared" si="2"/>
        <v>1</v>
      </c>
      <c r="H14" s="8">
        <f t="shared" si="3"/>
        <v>1.0449825744760168</v>
      </c>
      <c r="I14" s="8">
        <f t="shared" si="4"/>
        <v>1</v>
      </c>
      <c r="J14" s="17">
        <f t="shared" si="5"/>
        <v>6.801550773508286E-3</v>
      </c>
      <c r="K14" s="17">
        <f t="shared" si="6"/>
        <v>1.9532384569645174E-3</v>
      </c>
      <c r="L14" s="22">
        <f t="shared" si="7"/>
        <v>1.1016264897279877</v>
      </c>
    </row>
    <row r="15" spans="1:12" ht="17" thickBot="1">
      <c r="A15" s="2" t="s">
        <v>10</v>
      </c>
      <c r="B15" s="6">
        <v>668571.85198499996</v>
      </c>
      <c r="C15" s="6">
        <v>36065</v>
      </c>
      <c r="D15" s="5">
        <v>18537969</v>
      </c>
      <c r="E15" s="5">
        <f t="shared" si="0"/>
        <v>9268984.5</v>
      </c>
      <c r="F15" s="8">
        <f t="shared" si="1"/>
        <v>34.060243996545829</v>
      </c>
      <c r="G15" s="8">
        <f t="shared" si="2"/>
        <v>34</v>
      </c>
      <c r="H15" s="8">
        <f t="shared" si="3"/>
        <v>32.304891915172497</v>
      </c>
      <c r="I15" s="8">
        <f t="shared" si="4"/>
        <v>32</v>
      </c>
      <c r="J15" s="17">
        <f t="shared" si="5"/>
        <v>5.1812043799478485E-2</v>
      </c>
      <c r="K15" s="17">
        <f t="shared" si="6"/>
        <v>6.0382975542378495E-2</v>
      </c>
      <c r="L15" s="22">
        <f t="shared" si="7"/>
        <v>34.055998205901474</v>
      </c>
    </row>
    <row r="16" spans="1:12" ht="17" thickBot="1">
      <c r="A16" s="2" t="s">
        <v>11</v>
      </c>
      <c r="B16" s="6">
        <v>360505.97184700001</v>
      </c>
      <c r="C16" s="6">
        <v>36677</v>
      </c>
      <c r="D16" s="5">
        <v>9829211</v>
      </c>
      <c r="E16" s="5">
        <f t="shared" si="0"/>
        <v>4914605.5</v>
      </c>
      <c r="F16" s="8">
        <f t="shared" si="1"/>
        <v>18.059439248902198</v>
      </c>
      <c r="G16" s="8">
        <f t="shared" si="2"/>
        <v>18</v>
      </c>
      <c r="H16" s="8">
        <f t="shared" si="3"/>
        <v>17.128715608836359</v>
      </c>
      <c r="I16" s="8">
        <f t="shared" si="4"/>
        <v>17</v>
      </c>
      <c r="J16" s="17">
        <f t="shared" si="5"/>
        <v>2.7937986243144128E-2</v>
      </c>
      <c r="K16" s="17">
        <f t="shared" si="6"/>
        <v>3.2016290857638054E-2</v>
      </c>
      <c r="L16" s="22">
        <f t="shared" si="7"/>
        <v>18.057188043707864</v>
      </c>
    </row>
    <row r="17" spans="1:12" ht="17" thickBot="1">
      <c r="A17" s="2" t="s">
        <v>12</v>
      </c>
      <c r="B17" s="6">
        <v>59552.284440000003</v>
      </c>
      <c r="C17" s="6">
        <v>45980</v>
      </c>
      <c r="D17" s="5">
        <v>1295178</v>
      </c>
      <c r="E17" s="5">
        <f t="shared" si="0"/>
        <v>647589</v>
      </c>
      <c r="F17" s="8">
        <f t="shared" si="1"/>
        <v>2.3796608301027065</v>
      </c>
      <c r="G17" s="8">
        <f t="shared" si="2"/>
        <v>2</v>
      </c>
      <c r="H17" s="8">
        <f t="shared" si="3"/>
        <v>2.2570209984119232</v>
      </c>
      <c r="I17" s="8">
        <f t="shared" si="4"/>
        <v>2</v>
      </c>
      <c r="J17" s="17">
        <f t="shared" si="5"/>
        <v>4.6150994251452689E-3</v>
      </c>
      <c r="K17" s="17">
        <f t="shared" si="6"/>
        <v>4.2187308381531272E-3</v>
      </c>
      <c r="L17" s="22">
        <f t="shared" si="7"/>
        <v>2.3793641927183637</v>
      </c>
    </row>
    <row r="18" spans="1:12" ht="17" thickBot="1">
      <c r="A18" s="2" t="s">
        <v>13</v>
      </c>
      <c r="B18" s="6">
        <v>50326.643156999999</v>
      </c>
      <c r="C18" s="6">
        <v>32557</v>
      </c>
      <c r="D18" s="5">
        <v>1545801</v>
      </c>
      <c r="E18" s="5">
        <f t="shared" si="0"/>
        <v>772900.5</v>
      </c>
      <c r="F18" s="8">
        <f t="shared" si="1"/>
        <v>2.840136329395337</v>
      </c>
      <c r="G18" s="8">
        <f t="shared" si="2"/>
        <v>3</v>
      </c>
      <c r="H18" s="8">
        <f t="shared" si="3"/>
        <v>2.6937651167377372</v>
      </c>
      <c r="I18" s="8">
        <f t="shared" si="4"/>
        <v>3</v>
      </c>
      <c r="J18" s="17">
        <f t="shared" si="5"/>
        <v>3.9001436147654486E-3</v>
      </c>
      <c r="K18" s="17">
        <f t="shared" si="6"/>
        <v>5.0350749845565184E-3</v>
      </c>
      <c r="L18" s="22">
        <f t="shared" si="7"/>
        <v>2.8397822912898762</v>
      </c>
    </row>
    <row r="19" spans="1:12" ht="17" thickBot="1">
      <c r="A19" s="2" t="s">
        <v>14</v>
      </c>
      <c r="B19" s="6">
        <v>571414.70233999996</v>
      </c>
      <c r="C19" s="6">
        <v>44260</v>
      </c>
      <c r="D19" s="5">
        <v>12910409</v>
      </c>
      <c r="E19" s="5">
        <f t="shared" si="0"/>
        <v>6455204.5</v>
      </c>
      <c r="F19" s="8">
        <f t="shared" si="1"/>
        <v>23.720596395171516</v>
      </c>
      <c r="G19" s="8">
        <f t="shared" si="2"/>
        <v>24</v>
      </c>
      <c r="H19" s="8">
        <f t="shared" si="3"/>
        <v>22.498115479946602</v>
      </c>
      <c r="I19" s="8">
        <f t="shared" si="4"/>
        <v>22</v>
      </c>
      <c r="J19" s="17">
        <f t="shared" si="5"/>
        <v>4.4282695266641706E-2</v>
      </c>
      <c r="K19" s="17">
        <f t="shared" si="6"/>
        <v>4.2052552298965609E-2</v>
      </c>
      <c r="L19" s="22">
        <f t="shared" si="7"/>
        <v>23.717639496616602</v>
      </c>
    </row>
    <row r="20" spans="1:12" ht="17" thickBot="1">
      <c r="A20" s="2" t="s">
        <v>15</v>
      </c>
      <c r="B20" s="6">
        <v>240834.621935</v>
      </c>
      <c r="C20" s="6">
        <v>37495</v>
      </c>
      <c r="D20" s="5">
        <v>6423113</v>
      </c>
      <c r="E20" s="5">
        <f t="shared" si="0"/>
        <v>3211556.5</v>
      </c>
      <c r="F20" s="8">
        <f t="shared" si="1"/>
        <v>11.80133573410256</v>
      </c>
      <c r="G20" s="8">
        <f t="shared" si="2"/>
        <v>12</v>
      </c>
      <c r="H20" s="8">
        <f t="shared" si="3"/>
        <v>11.193134006424293</v>
      </c>
      <c r="I20" s="8">
        <f t="shared" si="4"/>
        <v>11</v>
      </c>
      <c r="J20" s="17">
        <f t="shared" si="5"/>
        <v>1.8663863791272835E-2</v>
      </c>
      <c r="K20" s="17">
        <f t="shared" si="6"/>
        <v>2.0921745806400549E-2</v>
      </c>
      <c r="L20" s="22">
        <f t="shared" si="7"/>
        <v>11.799864634809909</v>
      </c>
    </row>
    <row r="21" spans="1:12" ht="17" thickBot="1">
      <c r="A21" s="2" t="s">
        <v>16</v>
      </c>
      <c r="B21" s="6">
        <v>131274.867264</v>
      </c>
      <c r="C21" s="6">
        <v>43644</v>
      </c>
      <c r="D21" s="5">
        <v>3007856</v>
      </c>
      <c r="E21" s="5">
        <f t="shared" si="0"/>
        <v>1503928</v>
      </c>
      <c r="F21" s="8">
        <f t="shared" si="1"/>
        <v>5.5264041743987358</v>
      </c>
      <c r="G21" s="8">
        <f t="shared" si="2"/>
        <v>6</v>
      </c>
      <c r="H21" s="8">
        <f t="shared" si="3"/>
        <v>5.2415916207650941</v>
      </c>
      <c r="I21" s="8">
        <f t="shared" si="4"/>
        <v>5</v>
      </c>
      <c r="J21" s="17">
        <f t="shared" si="5"/>
        <v>1.0173355567182468E-2</v>
      </c>
      <c r="K21" s="17">
        <f t="shared" si="6"/>
        <v>9.7973675154487752E-3</v>
      </c>
      <c r="L21" s="22">
        <f t="shared" si="7"/>
        <v>5.5257152787131094</v>
      </c>
    </row>
    <row r="22" spans="1:12" ht="17" thickBot="1">
      <c r="A22" s="2" t="s">
        <v>17</v>
      </c>
      <c r="B22" s="6">
        <v>114615.890514</v>
      </c>
      <c r="C22" s="6">
        <v>40662</v>
      </c>
      <c r="D22" s="5">
        <v>2818747</v>
      </c>
      <c r="E22" s="5">
        <f t="shared" si="0"/>
        <v>1409373.5</v>
      </c>
      <c r="F22" s="8">
        <f t="shared" si="1"/>
        <v>5.1789497859518256</v>
      </c>
      <c r="G22" s="8">
        <f t="shared" si="2"/>
        <v>5</v>
      </c>
      <c r="H22" s="8">
        <f t="shared" si="3"/>
        <v>4.9120438798455606</v>
      </c>
      <c r="I22" s="8">
        <f t="shared" si="4"/>
        <v>5</v>
      </c>
      <c r="J22" s="17">
        <f t="shared" si="5"/>
        <v>8.8823415490738213E-3</v>
      </c>
      <c r="K22" s="17">
        <f t="shared" si="6"/>
        <v>9.1813904296178701E-3</v>
      </c>
      <c r="L22" s="22">
        <f t="shared" si="7"/>
        <v>5.1783042023044787</v>
      </c>
    </row>
    <row r="23" spans="1:12" ht="17" thickBot="1">
      <c r="A23" s="2" t="s">
        <v>18</v>
      </c>
      <c r="B23" s="6">
        <v>141709.983824</v>
      </c>
      <c r="C23" s="6">
        <v>32848</v>
      </c>
      <c r="D23" s="5">
        <v>4314113</v>
      </c>
      <c r="E23" s="5">
        <f t="shared" si="0"/>
        <v>2157056.5</v>
      </c>
      <c r="F23" s="8">
        <f t="shared" si="1"/>
        <v>7.9264207103092215</v>
      </c>
      <c r="G23" s="8">
        <f t="shared" si="2"/>
        <v>8</v>
      </c>
      <c r="H23" s="8">
        <f t="shared" si="3"/>
        <v>7.5179192593773649</v>
      </c>
      <c r="I23" s="8">
        <f t="shared" si="4"/>
        <v>8</v>
      </c>
      <c r="J23" s="17">
        <f t="shared" si="5"/>
        <v>1.0982041596446401E-2</v>
      </c>
      <c r="K23" s="17">
        <f t="shared" si="6"/>
        <v>1.4052185531546477E-2</v>
      </c>
      <c r="L23" s="22">
        <f t="shared" si="7"/>
        <v>7.9254326397922128</v>
      </c>
    </row>
    <row r="24" spans="1:12" ht="17" thickBot="1">
      <c r="A24" s="2" t="s">
        <v>19</v>
      </c>
      <c r="B24" s="6">
        <v>187930.49153599999</v>
      </c>
      <c r="C24" s="6">
        <v>41836</v>
      </c>
      <c r="D24" s="5">
        <v>4492076</v>
      </c>
      <c r="E24" s="5">
        <f t="shared" si="0"/>
        <v>2246038</v>
      </c>
      <c r="F24" s="8">
        <f t="shared" si="1"/>
        <v>8.2533962922814048</v>
      </c>
      <c r="G24" s="8">
        <f t="shared" si="2"/>
        <v>8</v>
      </c>
      <c r="H24" s="8">
        <f t="shared" si="3"/>
        <v>7.828043603629955</v>
      </c>
      <c r="I24" s="8">
        <f t="shared" si="4"/>
        <v>8</v>
      </c>
      <c r="J24" s="17">
        <f t="shared" si="5"/>
        <v>1.4563973684819761E-2</v>
      </c>
      <c r="K24" s="17">
        <f t="shared" si="6"/>
        <v>1.4631857203046645E-2</v>
      </c>
      <c r="L24" s="22">
        <f t="shared" si="7"/>
        <v>8.2523674625183077</v>
      </c>
    </row>
    <row r="25" spans="1:12" ht="17" thickBot="1">
      <c r="A25" s="2" t="s">
        <v>20</v>
      </c>
      <c r="B25" s="6">
        <v>46422.651414</v>
      </c>
      <c r="C25" s="6">
        <v>35214</v>
      </c>
      <c r="D25" s="5">
        <v>1318301</v>
      </c>
      <c r="E25" s="5">
        <f t="shared" si="0"/>
        <v>659150.5</v>
      </c>
      <c r="F25" s="8">
        <f t="shared" si="1"/>
        <v>2.4221452587869989</v>
      </c>
      <c r="G25" s="8">
        <f t="shared" si="2"/>
        <v>2</v>
      </c>
      <c r="H25" s="8">
        <f t="shared" si="3"/>
        <v>2.2973159204583746</v>
      </c>
      <c r="I25" s="8">
        <f t="shared" si="4"/>
        <v>2</v>
      </c>
      <c r="J25" s="17">
        <f t="shared" si="5"/>
        <v>3.5975975375105293E-3</v>
      </c>
      <c r="K25" s="17">
        <f t="shared" si="6"/>
        <v>4.2940484494549055E-3</v>
      </c>
      <c r="L25" s="22">
        <f t="shared" si="7"/>
        <v>2.4218433254925666</v>
      </c>
    </row>
    <row r="26" spans="1:12" ht="17" thickBot="1">
      <c r="A26" s="2" t="s">
        <v>21</v>
      </c>
      <c r="B26" s="6">
        <v>259297.75161000001</v>
      </c>
      <c r="C26" s="6">
        <v>45495</v>
      </c>
      <c r="D26" s="5">
        <v>5699478</v>
      </c>
      <c r="E26" s="5">
        <f t="shared" si="0"/>
        <v>2849739</v>
      </c>
      <c r="F26" s="8">
        <f t="shared" si="1"/>
        <v>10.471784224741397</v>
      </c>
      <c r="G26" s="8">
        <f t="shared" si="2"/>
        <v>10</v>
      </c>
      <c r="H26" s="8">
        <f t="shared" si="3"/>
        <v>9.9321031749974065</v>
      </c>
      <c r="I26" s="8">
        <f t="shared" si="4"/>
        <v>10</v>
      </c>
      <c r="J26" s="17">
        <f t="shared" si="5"/>
        <v>2.0094693522671719E-2</v>
      </c>
      <c r="K26" s="17">
        <f t="shared" si="6"/>
        <v>1.8564678831770855E-2</v>
      </c>
      <c r="L26" s="22">
        <f t="shared" si="7"/>
        <v>10.470478861118762</v>
      </c>
    </row>
    <row r="27" spans="1:12" ht="17" thickBot="1">
      <c r="A27" s="2" t="s">
        <v>22</v>
      </c>
      <c r="B27" s="6">
        <v>333411.32024199999</v>
      </c>
      <c r="C27" s="6">
        <v>50566</v>
      </c>
      <c r="D27" s="5">
        <v>6593587</v>
      </c>
      <c r="E27" s="5">
        <f t="shared" si="0"/>
        <v>3296793.5</v>
      </c>
      <c r="F27" s="8">
        <f t="shared" si="1"/>
        <v>12.114551601227332</v>
      </c>
      <c r="G27" s="8">
        <f t="shared" si="2"/>
        <v>12</v>
      </c>
      <c r="H27" s="8">
        <f t="shared" si="3"/>
        <v>11.490207765925515</v>
      </c>
      <c r="I27" s="8">
        <f t="shared" si="4"/>
        <v>11</v>
      </c>
      <c r="J27" s="17">
        <f t="shared" si="5"/>
        <v>2.5838242929808575E-2</v>
      </c>
      <c r="K27" s="17">
        <f t="shared" si="6"/>
        <v>2.1477023861543019E-2</v>
      </c>
      <c r="L27" s="22">
        <f t="shared" si="7"/>
        <v>12.113041457910263</v>
      </c>
    </row>
    <row r="28" spans="1:12" ht="17" thickBot="1">
      <c r="A28" s="2" t="s">
        <v>23</v>
      </c>
      <c r="B28" s="6">
        <v>340535.96513899998</v>
      </c>
      <c r="C28" s="6">
        <v>34157</v>
      </c>
      <c r="D28" s="5">
        <v>9969727</v>
      </c>
      <c r="E28" s="5">
        <f t="shared" si="0"/>
        <v>4984863.5</v>
      </c>
      <c r="F28" s="8">
        <f t="shared" si="1"/>
        <v>18.317612581990556</v>
      </c>
      <c r="G28" s="8">
        <f t="shared" si="2"/>
        <v>18</v>
      </c>
      <c r="H28" s="8">
        <f t="shared" si="3"/>
        <v>17.373583544064452</v>
      </c>
      <c r="I28" s="8">
        <f t="shared" si="4"/>
        <v>17</v>
      </c>
      <c r="J28" s="17">
        <f t="shared" si="5"/>
        <v>2.6390378668642189E-2</v>
      </c>
      <c r="K28" s="17">
        <f t="shared" si="6"/>
        <v>3.2473987932830746E-2</v>
      </c>
      <c r="L28" s="22">
        <f t="shared" si="7"/>
        <v>18.31532919411654</v>
      </c>
    </row>
    <row r="29" spans="1:12" ht="17" thickBot="1">
      <c r="A29" s="2" t="s">
        <v>24</v>
      </c>
      <c r="B29" s="6">
        <v>239043.985888</v>
      </c>
      <c r="C29" s="6">
        <v>45392</v>
      </c>
      <c r="D29" s="5">
        <v>5266214</v>
      </c>
      <c r="E29" s="5">
        <f t="shared" si="0"/>
        <v>2633107</v>
      </c>
      <c r="F29" s="8">
        <f t="shared" si="1"/>
        <v>9.6757381446708433</v>
      </c>
      <c r="G29" s="8">
        <f t="shared" si="2"/>
        <v>10</v>
      </c>
      <c r="H29" s="8">
        <f t="shared" si="3"/>
        <v>9.1770826713632001</v>
      </c>
      <c r="I29" s="8">
        <f t="shared" si="4"/>
        <v>9</v>
      </c>
      <c r="J29" s="17">
        <f t="shared" si="5"/>
        <v>1.8525095590038166E-2</v>
      </c>
      <c r="K29" s="17">
        <f t="shared" si="6"/>
        <v>1.7153425553949907E-2</v>
      </c>
      <c r="L29" s="22">
        <f t="shared" si="7"/>
        <v>9.674532012427747</v>
      </c>
    </row>
    <row r="30" spans="1:12" ht="17" thickBot="1">
      <c r="A30" s="2" t="s">
        <v>25</v>
      </c>
      <c r="B30" s="6">
        <v>87479.449464000005</v>
      </c>
      <c r="C30" s="6">
        <v>29634</v>
      </c>
      <c r="D30" s="5">
        <v>2951996</v>
      </c>
      <c r="E30" s="5">
        <f t="shared" si="0"/>
        <v>1475998</v>
      </c>
      <c r="F30" s="8">
        <f t="shared" si="1"/>
        <v>5.4237712899847503</v>
      </c>
      <c r="G30" s="8">
        <f t="shared" si="2"/>
        <v>5</v>
      </c>
      <c r="H30" s="8">
        <f t="shared" si="3"/>
        <v>5.1442480950325002</v>
      </c>
      <c r="I30" s="8">
        <f t="shared" si="4"/>
        <v>5</v>
      </c>
      <c r="J30" s="17">
        <f t="shared" si="5"/>
        <v>6.7793596959339585E-3</v>
      </c>
      <c r="K30" s="17">
        <f t="shared" si="6"/>
        <v>9.6154170000607476E-3</v>
      </c>
      <c r="L30" s="22">
        <f t="shared" si="7"/>
        <v>5.4230951880342619</v>
      </c>
    </row>
    <row r="31" spans="1:12" ht="17" thickBot="1">
      <c r="A31" s="2" t="s">
        <v>26</v>
      </c>
      <c r="B31" s="6">
        <v>218067.6636</v>
      </c>
      <c r="C31" s="6">
        <v>36420</v>
      </c>
      <c r="D31" s="5">
        <v>5987580</v>
      </c>
      <c r="E31" s="5">
        <f t="shared" si="0"/>
        <v>2993790</v>
      </c>
      <c r="F31" s="8">
        <f t="shared" si="1"/>
        <v>11.001120767266247</v>
      </c>
      <c r="G31" s="8">
        <f t="shared" si="2"/>
        <v>11</v>
      </c>
      <c r="H31" s="8">
        <f t="shared" si="3"/>
        <v>10.434159466630273</v>
      </c>
      <c r="I31" s="8">
        <f t="shared" si="4"/>
        <v>10</v>
      </c>
      <c r="J31" s="17">
        <f t="shared" si="5"/>
        <v>1.6899501981944991E-2</v>
      </c>
      <c r="K31" s="17">
        <f t="shared" si="6"/>
        <v>1.9503101806785557E-2</v>
      </c>
      <c r="L31" s="22">
        <f t="shared" si="7"/>
        <v>10.999749419027054</v>
      </c>
    </row>
    <row r="32" spans="1:12" ht="17" thickBot="1">
      <c r="A32" s="2" t="s">
        <v>27</v>
      </c>
      <c r="B32" s="6">
        <v>32091.762934999999</v>
      </c>
      <c r="C32" s="6">
        <v>32915</v>
      </c>
      <c r="D32" s="5">
        <v>974989</v>
      </c>
      <c r="E32" s="5">
        <f t="shared" si="0"/>
        <v>487494.5</v>
      </c>
      <c r="F32" s="8">
        <f t="shared" si="1"/>
        <v>1.7913700920499016</v>
      </c>
      <c r="G32" s="8">
        <f t="shared" si="2"/>
        <v>2</v>
      </c>
      <c r="H32" s="8">
        <f t="shared" si="3"/>
        <v>1.699048815082284</v>
      </c>
      <c r="I32" s="8">
        <f t="shared" si="4"/>
        <v>2</v>
      </c>
      <c r="J32" s="17">
        <f t="shared" si="5"/>
        <v>2.4870024393847875E-3</v>
      </c>
      <c r="K32" s="17">
        <f t="shared" si="6"/>
        <v>3.1757921777238953E-3</v>
      </c>
      <c r="L32" s="22">
        <f t="shared" si="7"/>
        <v>1.7911467882362768</v>
      </c>
    </row>
    <row r="33" spans="1:12" ht="17" thickBot="1">
      <c r="A33" s="2" t="s">
        <v>28</v>
      </c>
      <c r="B33" s="6">
        <v>79033.269809999998</v>
      </c>
      <c r="C33" s="6">
        <v>43990</v>
      </c>
      <c r="D33" s="5">
        <v>1796619</v>
      </c>
      <c r="E33" s="5">
        <f t="shared" si="0"/>
        <v>898309.5</v>
      </c>
      <c r="F33" s="8">
        <f t="shared" si="1"/>
        <v>3.3009701067484887</v>
      </c>
      <c r="G33" s="8">
        <f t="shared" si="2"/>
        <v>3</v>
      </c>
      <c r="H33" s="8">
        <f t="shared" si="3"/>
        <v>3.1308490486603624</v>
      </c>
      <c r="I33" s="8">
        <f t="shared" si="4"/>
        <v>3</v>
      </c>
      <c r="J33" s="17">
        <f t="shared" si="5"/>
        <v>6.1248095097841378E-3</v>
      </c>
      <c r="K33" s="17">
        <f t="shared" si="6"/>
        <v>5.8520542965614254E-3</v>
      </c>
      <c r="L33" s="22">
        <f t="shared" si="7"/>
        <v>3.3005586232606441</v>
      </c>
    </row>
    <row r="34" spans="1:12" ht="17" thickBot="1">
      <c r="A34" s="2" t="s">
        <v>29</v>
      </c>
      <c r="B34" s="6">
        <v>112500.26994</v>
      </c>
      <c r="C34" s="6">
        <v>42564</v>
      </c>
      <c r="D34" s="5">
        <v>2643085</v>
      </c>
      <c r="E34" s="5">
        <f t="shared" si="0"/>
        <v>1321542.5</v>
      </c>
      <c r="F34" s="8">
        <f t="shared" si="1"/>
        <v>4.8562018850937951</v>
      </c>
      <c r="G34" s="8">
        <f t="shared" si="2"/>
        <v>5</v>
      </c>
      <c r="H34" s="8">
        <f t="shared" si="3"/>
        <v>4.6059293360353388</v>
      </c>
      <c r="I34" s="8">
        <f t="shared" si="4"/>
        <v>5</v>
      </c>
      <c r="J34" s="17">
        <f t="shared" si="5"/>
        <v>8.7183881527145256E-3</v>
      </c>
      <c r="K34" s="17">
        <f t="shared" si="6"/>
        <v>8.6092137122155861E-3</v>
      </c>
      <c r="L34" s="22">
        <f t="shared" si="7"/>
        <v>4.8555965336895905</v>
      </c>
    </row>
    <row r="35" spans="1:12" ht="17" thickBot="1">
      <c r="A35" s="2" t="s">
        <v>30</v>
      </c>
      <c r="B35" s="6">
        <v>54453.278250000003</v>
      </c>
      <c r="C35" s="6">
        <v>41110</v>
      </c>
      <c r="D35" s="5">
        <v>1324575</v>
      </c>
      <c r="E35" s="5">
        <f t="shared" si="0"/>
        <v>662287.5</v>
      </c>
      <c r="F35" s="8">
        <f t="shared" si="1"/>
        <v>2.4336726257188528</v>
      </c>
      <c r="G35" s="8">
        <f t="shared" si="2"/>
        <v>2</v>
      </c>
      <c r="H35" s="8">
        <f t="shared" si="3"/>
        <v>2.3082492051065362</v>
      </c>
      <c r="I35" s="8">
        <f t="shared" si="4"/>
        <v>2</v>
      </c>
      <c r="J35" s="17">
        <f t="shared" si="5"/>
        <v>4.2199437941301309E-3</v>
      </c>
      <c r="K35" s="17">
        <f t="shared" si="6"/>
        <v>4.3144844955262359E-3</v>
      </c>
      <c r="L35" s="22">
        <f t="shared" si="7"/>
        <v>2.4333692554767969</v>
      </c>
    </row>
    <row r="36" spans="1:12" ht="17" thickBot="1">
      <c r="A36" s="2" t="s">
        <v>31</v>
      </c>
      <c r="B36" s="6">
        <v>437363.606753</v>
      </c>
      <c r="C36" s="6">
        <v>50227</v>
      </c>
      <c r="D36" s="5">
        <v>8707739</v>
      </c>
      <c r="E36" s="5">
        <f t="shared" si="0"/>
        <v>4353869.5</v>
      </c>
      <c r="F36" s="8">
        <f t="shared" si="1"/>
        <v>15.998932515111985</v>
      </c>
      <c r="G36" s="8">
        <f t="shared" si="2"/>
        <v>16</v>
      </c>
      <c r="H36" s="8">
        <f t="shared" si="3"/>
        <v>15.174400562463569</v>
      </c>
      <c r="I36" s="8">
        <f t="shared" si="4"/>
        <v>15</v>
      </c>
      <c r="J36" s="17">
        <f t="shared" si="5"/>
        <v>3.3894191450184977E-2</v>
      </c>
      <c r="K36" s="17">
        <f t="shared" si="6"/>
        <v>2.8363365537315083E-2</v>
      </c>
      <c r="L36" s="22">
        <f t="shared" si="7"/>
        <v>15.996938163045707</v>
      </c>
    </row>
    <row r="37" spans="1:12" ht="17" thickBot="1">
      <c r="A37" s="2" t="s">
        <v>32</v>
      </c>
      <c r="B37" s="6">
        <v>68441.355576000002</v>
      </c>
      <c r="C37" s="6">
        <v>34056</v>
      </c>
      <c r="D37" s="5">
        <v>2009671</v>
      </c>
      <c r="E37" s="5">
        <f t="shared" si="0"/>
        <v>1004835.5</v>
      </c>
      <c r="F37" s="8">
        <f t="shared" si="1"/>
        <v>3.6924155290572696</v>
      </c>
      <c r="G37" s="8">
        <f t="shared" si="2"/>
        <v>4</v>
      </c>
      <c r="H37" s="8">
        <f t="shared" si="3"/>
        <v>3.5021206713667836</v>
      </c>
      <c r="I37" s="8">
        <f t="shared" si="4"/>
        <v>4</v>
      </c>
      <c r="J37" s="17">
        <f t="shared" si="5"/>
        <v>5.3039721942690354E-3</v>
      </c>
      <c r="K37" s="17">
        <f t="shared" si="6"/>
        <v>6.5460199464799692E-3</v>
      </c>
      <c r="L37" s="22">
        <f t="shared" si="7"/>
        <v>3.6919552498147028</v>
      </c>
    </row>
    <row r="38" spans="1:12" ht="17" thickBot="1">
      <c r="A38" s="2" t="s">
        <v>33</v>
      </c>
      <c r="B38" s="6">
        <v>981078.64786499995</v>
      </c>
      <c r="C38" s="6">
        <v>50205</v>
      </c>
      <c r="D38" s="5">
        <v>19541453</v>
      </c>
      <c r="E38" s="5">
        <f t="shared" si="0"/>
        <v>9770726.5</v>
      </c>
      <c r="F38" s="8">
        <f t="shared" si="1"/>
        <v>35.903968618516544</v>
      </c>
      <c r="G38" s="8">
        <f t="shared" si="2"/>
        <v>36</v>
      </c>
      <c r="H38" s="8">
        <f t="shared" si="3"/>
        <v>34.053597081234912</v>
      </c>
      <c r="I38" s="8">
        <f t="shared" si="4"/>
        <v>34</v>
      </c>
      <c r="J38" s="17">
        <f t="shared" si="5"/>
        <v>7.603025721617572E-2</v>
      </c>
      <c r="K38" s="17">
        <f t="shared" si="6"/>
        <v>6.3651583329411052E-2</v>
      </c>
      <c r="L38" s="22">
        <f t="shared" si="7"/>
        <v>35.899492997787831</v>
      </c>
    </row>
    <row r="39" spans="1:12" ht="17" thickBot="1">
      <c r="A39" s="2" t="s">
        <v>34</v>
      </c>
      <c r="B39" s="6">
        <v>364419.200748</v>
      </c>
      <c r="C39" s="6">
        <v>38847</v>
      </c>
      <c r="D39" s="5">
        <v>9380884</v>
      </c>
      <c r="E39" s="5">
        <f t="shared" si="0"/>
        <v>4690442</v>
      </c>
      <c r="F39" s="8">
        <f t="shared" si="1"/>
        <v>17.235717566648905</v>
      </c>
      <c r="G39" s="8">
        <f t="shared" si="2"/>
        <v>17</v>
      </c>
      <c r="H39" s="8">
        <f t="shared" si="3"/>
        <v>16.347445811823885</v>
      </c>
      <c r="I39" s="8">
        <f t="shared" si="4"/>
        <v>16</v>
      </c>
      <c r="J39" s="17">
        <f t="shared" si="5"/>
        <v>2.8241248168715812E-2</v>
      </c>
      <c r="K39" s="17">
        <f t="shared" si="6"/>
        <v>3.0555973480044643E-2</v>
      </c>
      <c r="L39" s="22">
        <f t="shared" si="7"/>
        <v>17.233569042745177</v>
      </c>
    </row>
    <row r="40" spans="1:12" ht="17" thickBot="1">
      <c r="A40" s="2" t="s">
        <v>35</v>
      </c>
      <c r="B40" s="6">
        <v>29360.249159999999</v>
      </c>
      <c r="C40" s="6">
        <v>45390</v>
      </c>
      <c r="D40" s="5">
        <v>646844</v>
      </c>
      <c r="E40" s="5">
        <f t="shared" si="0"/>
        <v>323422</v>
      </c>
      <c r="F40" s="8">
        <f t="shared" si="1"/>
        <v>1.1884616091278226</v>
      </c>
      <c r="G40" s="8">
        <f t="shared" si="2"/>
        <v>1</v>
      </c>
      <c r="H40" s="8">
        <f t="shared" si="3"/>
        <v>1.1272122370027611</v>
      </c>
      <c r="I40" s="8">
        <f t="shared" si="4"/>
        <v>1</v>
      </c>
      <c r="J40" s="17">
        <f t="shared" si="5"/>
        <v>2.2753194154450452E-3</v>
      </c>
      <c r="K40" s="17">
        <f t="shared" si="6"/>
        <v>2.1069387607528245E-3</v>
      </c>
      <c r="L40" s="22">
        <f t="shared" si="7"/>
        <v>1.1883134610645931</v>
      </c>
    </row>
    <row r="41" spans="1:12" ht="17" thickBot="1">
      <c r="A41" s="2" t="s">
        <v>36</v>
      </c>
      <c r="B41" s="6">
        <v>429813.47186500003</v>
      </c>
      <c r="C41" s="6">
        <v>37237</v>
      </c>
      <c r="D41" s="5">
        <v>11542645</v>
      </c>
      <c r="E41" s="5">
        <f t="shared" si="0"/>
        <v>5771322.5</v>
      </c>
      <c r="F41" s="8">
        <f t="shared" si="1"/>
        <v>21.207571609679018</v>
      </c>
      <c r="G41" s="8">
        <f t="shared" si="2"/>
        <v>21</v>
      </c>
      <c r="H41" s="8">
        <f t="shared" si="3"/>
        <v>20.114603662364857</v>
      </c>
      <c r="I41" s="8">
        <f t="shared" si="4"/>
        <v>20</v>
      </c>
      <c r="J41" s="17">
        <f t="shared" si="5"/>
        <v>3.3309081684723595E-2</v>
      </c>
      <c r="K41" s="17">
        <f t="shared" si="6"/>
        <v>3.7597390023111882E-2</v>
      </c>
      <c r="L41" s="22">
        <f t="shared" si="7"/>
        <v>21.204927973035101</v>
      </c>
    </row>
    <row r="42" spans="1:12" ht="17" thickBot="1">
      <c r="A42" s="2" t="s">
        <v>37</v>
      </c>
      <c r="B42" s="6">
        <v>142482.3602</v>
      </c>
      <c r="C42" s="6">
        <v>38644</v>
      </c>
      <c r="D42" s="5">
        <v>3687050</v>
      </c>
      <c r="E42" s="5">
        <f t="shared" si="0"/>
        <v>1843525</v>
      </c>
      <c r="F42" s="8">
        <f t="shared" si="1"/>
        <v>6.7743031951053707</v>
      </c>
      <c r="G42" s="8">
        <f t="shared" si="2"/>
        <v>7</v>
      </c>
      <c r="H42" s="8">
        <f t="shared" si="3"/>
        <v>6.4251780621618657</v>
      </c>
      <c r="I42" s="8">
        <f t="shared" si="4"/>
        <v>6</v>
      </c>
      <c r="J42" s="17">
        <f t="shared" si="5"/>
        <v>1.1041898137675558E-2</v>
      </c>
      <c r="K42" s="17">
        <f t="shared" si="6"/>
        <v>1.2009678620863301E-2</v>
      </c>
      <c r="L42" s="22">
        <f t="shared" si="7"/>
        <v>6.7734587421669019</v>
      </c>
    </row>
    <row r="43" spans="1:12" ht="17" thickBot="1">
      <c r="A43" s="2" t="s">
        <v>38</v>
      </c>
      <c r="B43" s="6">
        <v>160482.48549299999</v>
      </c>
      <c r="C43" s="6">
        <v>41949</v>
      </c>
      <c r="D43" s="5">
        <v>3825657</v>
      </c>
      <c r="E43" s="5">
        <f t="shared" si="0"/>
        <v>1912828.5</v>
      </c>
      <c r="F43" s="8">
        <f t="shared" si="1"/>
        <v>7.0289690778473917</v>
      </c>
      <c r="G43" s="8">
        <f t="shared" si="2"/>
        <v>7</v>
      </c>
      <c r="H43" s="8">
        <f t="shared" si="3"/>
        <v>6.6667193094088715</v>
      </c>
      <c r="I43" s="8">
        <f t="shared" si="4"/>
        <v>7</v>
      </c>
      <c r="J43" s="17">
        <f t="shared" si="5"/>
        <v>1.2436846604782038E-2</v>
      </c>
      <c r="K43" s="17">
        <f t="shared" si="6"/>
        <v>1.2461157587680132E-2</v>
      </c>
      <c r="L43" s="22">
        <f t="shared" si="7"/>
        <v>7.0280928794515951</v>
      </c>
    </row>
    <row r="44" spans="1:12" ht="17" thickBot="1">
      <c r="A44" s="2" t="s">
        <v>39</v>
      </c>
      <c r="B44" s="6">
        <v>500081.52595799998</v>
      </c>
      <c r="C44" s="6">
        <v>39674</v>
      </c>
      <c r="D44" s="5">
        <v>12604767</v>
      </c>
      <c r="E44" s="5">
        <f t="shared" si="0"/>
        <v>6302383.5</v>
      </c>
      <c r="F44" s="8">
        <f t="shared" si="1"/>
        <v>23.159033200433608</v>
      </c>
      <c r="G44" s="8">
        <f t="shared" si="2"/>
        <v>23</v>
      </c>
      <c r="H44" s="8">
        <f t="shared" si="3"/>
        <v>21.965493390939052</v>
      </c>
      <c r="I44" s="8">
        <f t="shared" si="4"/>
        <v>22</v>
      </c>
      <c r="J44" s="17">
        <f t="shared" si="5"/>
        <v>3.8754616798954394E-2</v>
      </c>
      <c r="K44" s="17">
        <f t="shared" si="6"/>
        <v>4.1056996992409445E-2</v>
      </c>
      <c r="L44" s="22">
        <f t="shared" si="7"/>
        <v>23.156146303718927</v>
      </c>
    </row>
    <row r="45" spans="1:12" ht="17" thickBot="1">
      <c r="A45" s="2" t="s">
        <v>40</v>
      </c>
      <c r="B45" s="6">
        <v>43177.356163999997</v>
      </c>
      <c r="C45" s="6">
        <v>40996</v>
      </c>
      <c r="D45" s="5">
        <v>1053209</v>
      </c>
      <c r="E45" s="5">
        <f t="shared" si="0"/>
        <v>526604.5</v>
      </c>
      <c r="F45" s="8">
        <f t="shared" si="1"/>
        <v>1.9350855274036782</v>
      </c>
      <c r="G45" s="8">
        <f t="shared" si="2"/>
        <v>2</v>
      </c>
      <c r="H45" s="8">
        <f t="shared" si="3"/>
        <v>1.835357633249193</v>
      </c>
      <c r="I45" s="8">
        <f t="shared" si="4"/>
        <v>2</v>
      </c>
      <c r="J45" s="17">
        <f t="shared" si="5"/>
        <v>3.3460981973333836E-3</v>
      </c>
      <c r="K45" s="17">
        <f t="shared" si="6"/>
        <v>3.4305750154190523E-3</v>
      </c>
      <c r="L45" s="22">
        <f t="shared" si="7"/>
        <v>1.9348443086963454</v>
      </c>
    </row>
    <row r="46" spans="1:12" ht="17" thickBot="1">
      <c r="A46" s="2" t="s">
        <v>41</v>
      </c>
      <c r="B46" s="6">
        <v>144217.349556</v>
      </c>
      <c r="C46" s="6">
        <v>31618</v>
      </c>
      <c r="D46" s="5">
        <v>4561242</v>
      </c>
      <c r="E46" s="5">
        <f t="shared" si="0"/>
        <v>2280621</v>
      </c>
      <c r="F46" s="8">
        <f t="shared" si="1"/>
        <v>8.380476601686663</v>
      </c>
      <c r="G46" s="8">
        <f t="shared" si="2"/>
        <v>8</v>
      </c>
      <c r="H46" s="8">
        <f t="shared" si="3"/>
        <v>7.9485746151018599</v>
      </c>
      <c r="I46" s="8">
        <f t="shared" si="4"/>
        <v>8</v>
      </c>
      <c r="J46" s="17">
        <f t="shared" si="5"/>
        <v>1.1176353909688404E-2</v>
      </c>
      <c r="K46" s="17">
        <f t="shared" si="6"/>
        <v>1.4857148813274506E-2</v>
      </c>
      <c r="L46" s="22">
        <f t="shared" si="7"/>
        <v>8.3794319306868204</v>
      </c>
    </row>
    <row r="47" spans="1:12" ht="17" thickBot="1">
      <c r="A47" s="2" t="s">
        <v>42</v>
      </c>
      <c r="B47" s="6">
        <v>35560.441058999997</v>
      </c>
      <c r="C47" s="6">
        <v>43773</v>
      </c>
      <c r="D47" s="5">
        <v>812383</v>
      </c>
      <c r="E47" s="5">
        <f t="shared" si="0"/>
        <v>406191.5</v>
      </c>
      <c r="F47" s="8">
        <f t="shared" si="1"/>
        <v>1.4926102853363221</v>
      </c>
      <c r="G47" s="8">
        <f t="shared" si="2"/>
        <v>1</v>
      </c>
      <c r="H47" s="8">
        <f t="shared" si="3"/>
        <v>1.4156860985539235</v>
      </c>
      <c r="I47" s="8">
        <f t="shared" si="4"/>
        <v>1</v>
      </c>
      <c r="J47" s="17">
        <f t="shared" si="5"/>
        <v>2.7558131922655609E-3</v>
      </c>
      <c r="K47" s="17">
        <f t="shared" si="6"/>
        <v>2.646142240287707E-3</v>
      </c>
      <c r="L47" s="22">
        <f t="shared" si="7"/>
        <v>1.4924242235222667</v>
      </c>
    </row>
    <row r="48" spans="1:12" ht="17" thickBot="1">
      <c r="A48" s="2" t="s">
        <v>43</v>
      </c>
      <c r="B48" s="6">
        <v>224461.45509999999</v>
      </c>
      <c r="C48" s="6">
        <v>35650</v>
      </c>
      <c r="D48" s="5">
        <v>6296254</v>
      </c>
      <c r="E48" s="5">
        <f t="shared" si="0"/>
        <v>3148127</v>
      </c>
      <c r="F48" s="8">
        <f t="shared" si="1"/>
        <v>11.568254726514414</v>
      </c>
      <c r="G48" s="8">
        <f t="shared" si="2"/>
        <v>12</v>
      </c>
      <c r="H48" s="8">
        <f t="shared" si="3"/>
        <v>10.972065221409771</v>
      </c>
      <c r="I48" s="8">
        <f t="shared" si="4"/>
        <v>11</v>
      </c>
      <c r="J48" s="17">
        <f t="shared" si="5"/>
        <v>1.7394999069145375E-2</v>
      </c>
      <c r="K48" s="17">
        <f t="shared" si="6"/>
        <v>2.0508533124130413E-2</v>
      </c>
      <c r="L48" s="22">
        <f t="shared" si="7"/>
        <v>11.566812682009553</v>
      </c>
    </row>
    <row r="49" spans="1:12" ht="17" thickBot="1">
      <c r="A49" s="2" t="s">
        <v>44</v>
      </c>
      <c r="B49" s="6">
        <v>1053892.1748520001</v>
      </c>
      <c r="C49" s="6">
        <v>42526</v>
      </c>
      <c r="D49" s="5">
        <v>24782302</v>
      </c>
      <c r="E49" s="5">
        <f t="shared" si="0"/>
        <v>12391151</v>
      </c>
      <c r="F49" s="8">
        <f t="shared" si="1"/>
        <v>45.533103055468793</v>
      </c>
      <c r="G49" s="8">
        <f t="shared" si="2"/>
        <v>46</v>
      </c>
      <c r="H49" s="8">
        <f t="shared" si="3"/>
        <v>43.186477845505252</v>
      </c>
      <c r="I49" s="8">
        <f t="shared" si="4"/>
        <v>43</v>
      </c>
      <c r="J49" s="17">
        <f t="shared" si="5"/>
        <v>8.1673057819048836E-2</v>
      </c>
      <c r="K49" s="17">
        <f t="shared" si="6"/>
        <v>8.0722388496271502E-2</v>
      </c>
      <c r="L49" s="22">
        <f t="shared" si="7"/>
        <v>45.527427111897126</v>
      </c>
    </row>
    <row r="50" spans="1:12" ht="17" thickBot="1">
      <c r="A50" s="2" t="s">
        <v>45</v>
      </c>
      <c r="B50" s="6">
        <v>102168.731252</v>
      </c>
      <c r="C50" s="6">
        <v>36691</v>
      </c>
      <c r="D50" s="5">
        <v>2784572</v>
      </c>
      <c r="E50" s="5">
        <f t="shared" si="0"/>
        <v>1392286</v>
      </c>
      <c r="F50" s="8">
        <f t="shared" si="1"/>
        <v>5.1161592591912104</v>
      </c>
      <c r="G50" s="8">
        <f t="shared" si="2"/>
        <v>5</v>
      </c>
      <c r="H50" s="8">
        <f t="shared" si="3"/>
        <v>4.852489368712166</v>
      </c>
      <c r="I50" s="8">
        <f t="shared" si="4"/>
        <v>5</v>
      </c>
      <c r="J50" s="17">
        <f t="shared" si="5"/>
        <v>7.917729056120263E-3</v>
      </c>
      <c r="K50" s="17">
        <f t="shared" si="6"/>
        <v>9.07007358637788E-3</v>
      </c>
      <c r="L50" s="22">
        <f t="shared" si="7"/>
        <v>5.1155215027171241</v>
      </c>
    </row>
    <row r="51" spans="1:12" ht="17" thickBot="1">
      <c r="A51" s="2" t="s">
        <v>46</v>
      </c>
      <c r="B51" s="6">
        <v>23365.119040000001</v>
      </c>
      <c r="C51" s="6">
        <v>37579</v>
      </c>
      <c r="D51" s="5">
        <v>621760</v>
      </c>
      <c r="E51" s="5">
        <f t="shared" si="0"/>
        <v>310880</v>
      </c>
      <c r="F51" s="8">
        <f t="shared" si="1"/>
        <v>1.1423741892810553</v>
      </c>
      <c r="G51" s="8">
        <f t="shared" si="2"/>
        <v>1</v>
      </c>
      <c r="H51" s="8">
        <f t="shared" si="3"/>
        <v>1.083500010016073</v>
      </c>
      <c r="I51" s="8">
        <f t="shared" si="4"/>
        <v>1</v>
      </c>
      <c r="J51" s="17">
        <f t="shared" si="5"/>
        <v>1.8107172288008165E-3</v>
      </c>
      <c r="K51" s="17">
        <f t="shared" si="6"/>
        <v>2.0252336635814445E-3</v>
      </c>
      <c r="L51" s="22">
        <f t="shared" si="7"/>
        <v>1.1422317862599347</v>
      </c>
    </row>
    <row r="52" spans="1:12" ht="17" thickBot="1">
      <c r="A52" s="2" t="s">
        <v>47</v>
      </c>
      <c r="B52" s="6">
        <v>370166.4264</v>
      </c>
      <c r="C52" s="6">
        <v>46960</v>
      </c>
      <c r="D52" s="5">
        <v>7882590</v>
      </c>
      <c r="E52" s="5">
        <f t="shared" si="0"/>
        <v>3941295</v>
      </c>
      <c r="F52" s="8">
        <f t="shared" si="1"/>
        <v>14.482866959413526</v>
      </c>
      <c r="G52" s="8">
        <f t="shared" si="2"/>
        <v>14</v>
      </c>
      <c r="H52" s="8">
        <f t="shared" si="3"/>
        <v>13.736468000438427</v>
      </c>
      <c r="I52" s="8">
        <f t="shared" si="4"/>
        <v>14</v>
      </c>
      <c r="J52" s="17">
        <f t="shared" si="5"/>
        <v>2.8686638602552966E-2</v>
      </c>
      <c r="K52" s="17">
        <f t="shared" si="6"/>
        <v>2.5675641122314817E-2</v>
      </c>
      <c r="L52" s="22">
        <f t="shared" si="7"/>
        <v>14.481061592985556</v>
      </c>
    </row>
    <row r="53" spans="1:12" ht="17" thickBot="1">
      <c r="A53" s="2" t="s">
        <v>48</v>
      </c>
      <c r="B53" s="6">
        <v>308898.76663999999</v>
      </c>
      <c r="C53" s="6">
        <v>46352</v>
      </c>
      <c r="D53" s="5">
        <v>6664195</v>
      </c>
      <c r="E53" s="5">
        <f t="shared" si="0"/>
        <v>3332097.5</v>
      </c>
      <c r="F53" s="8">
        <f t="shared" si="1"/>
        <v>12.244281330957062</v>
      </c>
      <c r="G53" s="8">
        <f t="shared" si="2"/>
        <v>12</v>
      </c>
      <c r="H53" s="8">
        <f t="shared" si="3"/>
        <v>11.613251655379992</v>
      </c>
      <c r="I53" s="8">
        <f t="shared" si="4"/>
        <v>12</v>
      </c>
      <c r="J53" s="17">
        <f t="shared" si="5"/>
        <v>2.3938603426450628E-2</v>
      </c>
      <c r="K53" s="17">
        <f t="shared" si="6"/>
        <v>2.1707012439962599E-2</v>
      </c>
      <c r="L53" s="22">
        <f t="shared" si="7"/>
        <v>12.242755016138906</v>
      </c>
    </row>
    <row r="54" spans="1:12" ht="17" thickBot="1">
      <c r="A54" s="2" t="s">
        <v>49</v>
      </c>
      <c r="B54" s="6">
        <v>55044.614695999997</v>
      </c>
      <c r="C54" s="6">
        <v>30248</v>
      </c>
      <c r="D54" s="5">
        <v>1819777</v>
      </c>
      <c r="E54" s="5">
        <f t="shared" si="0"/>
        <v>909888.5</v>
      </c>
      <c r="F54" s="8">
        <f t="shared" si="1"/>
        <v>3.3435188417513366</v>
      </c>
      <c r="G54" s="8">
        <f t="shared" si="2"/>
        <v>3</v>
      </c>
      <c r="H54" s="8">
        <f t="shared" si="3"/>
        <v>3.1712049628908567</v>
      </c>
      <c r="I54" s="8">
        <f t="shared" si="4"/>
        <v>3</v>
      </c>
      <c r="J54" s="17">
        <f t="shared" si="5"/>
        <v>4.2657703567492633E-3</v>
      </c>
      <c r="K54" s="17">
        <f t="shared" si="6"/>
        <v>5.9274859119455266E-3</v>
      </c>
      <c r="L54" s="22">
        <f t="shared" si="7"/>
        <v>3.3431020543372769</v>
      </c>
    </row>
    <row r="55" spans="1:12" ht="17" thickBot="1">
      <c r="A55" s="2" t="s">
        <v>50</v>
      </c>
      <c r="B55" s="6">
        <v>224025.18155800001</v>
      </c>
      <c r="C55" s="6">
        <v>39617</v>
      </c>
      <c r="D55" s="5">
        <v>5654774</v>
      </c>
      <c r="E55" s="5">
        <f t="shared" si="0"/>
        <v>2827387</v>
      </c>
      <c r="F55" s="8">
        <f t="shared" si="1"/>
        <v>10.389648520036012</v>
      </c>
      <c r="G55" s="8">
        <f t="shared" si="2"/>
        <v>10</v>
      </c>
      <c r="H55" s="8">
        <f t="shared" si="3"/>
        <v>9.8542004722700547</v>
      </c>
      <c r="I55" s="8">
        <f t="shared" si="4"/>
        <v>10</v>
      </c>
      <c r="J55" s="17">
        <f t="shared" si="5"/>
        <v>1.7361189354004745E-2</v>
      </c>
      <c r="K55" s="17">
        <f t="shared" si="6"/>
        <v>1.8419066303308512E-2</v>
      </c>
      <c r="L55" s="22">
        <f t="shared" si="7"/>
        <v>10.388353395066</v>
      </c>
    </row>
    <row r="56" spans="1:12" ht="17" thickBot="1">
      <c r="A56" s="2" t="s">
        <v>51</v>
      </c>
      <c r="B56" s="6">
        <v>32943.030290000002</v>
      </c>
      <c r="C56" s="6">
        <v>60527</v>
      </c>
      <c r="D56" s="5">
        <v>544270</v>
      </c>
      <c r="E56" s="5">
        <f t="shared" si="0"/>
        <v>272135</v>
      </c>
      <c r="F56" s="8">
        <f t="shared" si="1"/>
        <v>1</v>
      </c>
      <c r="G56" s="8">
        <f t="shared" si="2"/>
        <v>1</v>
      </c>
      <c r="H56" s="8">
        <f t="shared" si="3"/>
        <v>0.94846331454491772</v>
      </c>
      <c r="I56" s="8">
        <f t="shared" si="4"/>
        <v>1</v>
      </c>
      <c r="J56" s="17">
        <f t="shared" si="5"/>
        <v>2.5529727630700808E-3</v>
      </c>
      <c r="K56" s="17">
        <f t="shared" si="6"/>
        <v>1.7728286253176032E-3</v>
      </c>
      <c r="L56" s="22">
        <f t="shared" si="7"/>
        <v>0.9998753446791282</v>
      </c>
    </row>
    <row r="57" spans="1:12" ht="17" thickBot="1">
      <c r="A57" s="2" t="s">
        <v>52</v>
      </c>
      <c r="B57" s="6">
        <v>12903792.30305</v>
      </c>
      <c r="C57" s="6">
        <v>42031</v>
      </c>
      <c r="D57" s="5">
        <v>307006550</v>
      </c>
      <c r="E57" s="5">
        <f t="shared" si="0"/>
        <v>153503275</v>
      </c>
      <c r="F57" s="23">
        <f t="shared" si="1"/>
        <v>564.07031436603154</v>
      </c>
      <c r="G57" s="8">
        <f t="shared" si="2"/>
        <v>564</v>
      </c>
      <c r="H57" s="8">
        <f t="shared" si="3"/>
        <v>535</v>
      </c>
      <c r="I57" s="8">
        <f t="shared" si="4"/>
        <v>535</v>
      </c>
      <c r="J57" s="17">
        <f t="shared" si="5"/>
        <v>1</v>
      </c>
      <c r="K57" s="17">
        <f t="shared" si="6"/>
        <v>1</v>
      </c>
      <c r="L57" s="23">
        <f>SUM(L6:L56)</f>
        <v>564</v>
      </c>
    </row>
    <row r="58" spans="1:12" ht="17" thickBot="1">
      <c r="D58" s="43" t="s">
        <v>59</v>
      </c>
      <c r="E58" s="41">
        <f>MIN(E6:E56)</f>
        <v>272135</v>
      </c>
    </row>
    <row r="59" spans="1:12">
      <c r="A59"/>
      <c r="B59"/>
      <c r="D59"/>
      <c r="E59" s="42"/>
    </row>
    <row r="60" spans="1:12" ht="17" thickBot="1">
      <c r="A60"/>
      <c r="B60"/>
      <c r="D60"/>
      <c r="E60" s="42"/>
    </row>
    <row r="61" spans="1:12" ht="17" thickBot="1">
      <c r="D61" s="7" t="s">
        <v>60</v>
      </c>
      <c r="E61" s="41">
        <f>D57/E62</f>
        <v>573844.01869158878</v>
      </c>
    </row>
    <row r="62" spans="1:12" ht="17" thickBot="1">
      <c r="D62" s="7" t="s">
        <v>61</v>
      </c>
      <c r="E62" s="44">
        <v>535</v>
      </c>
    </row>
    <row r="63" spans="1:12" ht="17" thickBot="1">
      <c r="D63" s="7" t="s">
        <v>62</v>
      </c>
      <c r="E63" s="45">
        <v>100</v>
      </c>
    </row>
    <row r="64" spans="1:12">
      <c r="D64" s="7"/>
      <c r="E64" s="40"/>
    </row>
    <row r="65" spans="1:17">
      <c r="D65" s="7"/>
      <c r="E65" s="24"/>
    </row>
    <row r="66" spans="1:17">
      <c r="D66" s="7"/>
      <c r="E66" s="24"/>
    </row>
    <row r="67" spans="1:17">
      <c r="D67" s="7"/>
      <c r="E67" s="24"/>
    </row>
    <row r="68" spans="1:17">
      <c r="D68" s="7"/>
      <c r="E68" s="24"/>
    </row>
    <row r="69" spans="1:17">
      <c r="D69" s="7"/>
      <c r="E69" s="24"/>
    </row>
    <row r="70" spans="1:17">
      <c r="D70" s="7"/>
      <c r="E70" s="24"/>
    </row>
    <row r="71" spans="1:17">
      <c r="D71" s="7"/>
      <c r="E71" s="24"/>
    </row>
    <row r="72" spans="1:17">
      <c r="D72" s="7"/>
      <c r="E72" s="24"/>
    </row>
    <row r="73" spans="1:17">
      <c r="D73" s="7"/>
      <c r="E73" s="24"/>
    </row>
    <row r="74" spans="1:17">
      <c r="D74" s="7"/>
      <c r="E74" s="24"/>
    </row>
    <row r="75" spans="1:17" s="24" customFormat="1" ht="15" customHeight="1" thickBot="1">
      <c r="A75" s="37"/>
      <c r="B75" s="38"/>
      <c r="D75" s="39"/>
    </row>
    <row r="76" spans="1:17" s="26" customFormat="1" ht="120" thickBot="1">
      <c r="B76" s="28" t="s">
        <v>75</v>
      </c>
      <c r="C76" s="29" t="s">
        <v>74</v>
      </c>
      <c r="D76" s="28" t="s">
        <v>76</v>
      </c>
      <c r="E76" s="28" t="s">
        <v>78</v>
      </c>
      <c r="F76" s="28" t="s">
        <v>79</v>
      </c>
      <c r="G76" s="28" t="s">
        <v>80</v>
      </c>
      <c r="H76" s="28" t="s">
        <v>81</v>
      </c>
      <c r="I76" s="28" t="s">
        <v>82</v>
      </c>
      <c r="J76" s="28" t="s">
        <v>83</v>
      </c>
      <c r="K76" s="28" t="s">
        <v>84</v>
      </c>
      <c r="L76"/>
      <c r="M76"/>
      <c r="N76"/>
      <c r="O76"/>
      <c r="P76"/>
      <c r="Q76"/>
    </row>
    <row r="77" spans="1:17" s="25" customFormat="1" ht="17" thickBot="1">
      <c r="A77" s="31" t="s">
        <v>72</v>
      </c>
      <c r="B77" s="32"/>
      <c r="C77" s="33">
        <v>0</v>
      </c>
      <c r="D77" s="33">
        <v>0</v>
      </c>
      <c r="E77" s="34">
        <v>1</v>
      </c>
      <c r="F77" s="33">
        <v>0.8</v>
      </c>
      <c r="G77" s="33">
        <v>0.6</v>
      </c>
      <c r="H77" s="34">
        <v>0.5</v>
      </c>
      <c r="I77" s="33">
        <v>0.4</v>
      </c>
      <c r="J77" s="33">
        <v>0.2</v>
      </c>
      <c r="K77" s="34">
        <v>0</v>
      </c>
      <c r="L77"/>
      <c r="M77"/>
      <c r="N77"/>
      <c r="O77"/>
      <c r="P77"/>
      <c r="Q77"/>
    </row>
    <row r="78" spans="1:17" s="25" customFormat="1" ht="17" thickBot="1">
      <c r="A78" s="31" t="s">
        <v>73</v>
      </c>
      <c r="B78" s="32"/>
      <c r="C78" s="33">
        <v>1</v>
      </c>
      <c r="D78" s="33">
        <v>1</v>
      </c>
      <c r="E78" s="34">
        <v>0</v>
      </c>
      <c r="F78" s="33">
        <v>0.2</v>
      </c>
      <c r="G78" s="33">
        <v>0.4</v>
      </c>
      <c r="H78" s="34">
        <v>0.5</v>
      </c>
      <c r="I78" s="33">
        <v>0.6</v>
      </c>
      <c r="J78" s="33">
        <v>0.8</v>
      </c>
      <c r="K78" s="34">
        <v>1</v>
      </c>
      <c r="L78"/>
      <c r="M78"/>
      <c r="N78"/>
      <c r="O78"/>
      <c r="P78"/>
      <c r="Q78"/>
    </row>
    <row r="79" spans="1:17" ht="17" thickBot="1">
      <c r="A79" s="2" t="s">
        <v>1</v>
      </c>
      <c r="B79" s="27">
        <v>2</v>
      </c>
      <c r="C79" s="22">
        <v>1.5337483841957118</v>
      </c>
      <c r="D79" s="22">
        <v>8.6503408868638143</v>
      </c>
      <c r="E79" s="35">
        <v>6.7398197369326489</v>
      </c>
      <c r="F79" s="22">
        <v>7.1219239669188825</v>
      </c>
      <c r="G79" s="22">
        <v>7.5040281969051152</v>
      </c>
      <c r="H79" s="35">
        <v>7.6950803118982316</v>
      </c>
      <c r="I79" s="22">
        <v>7.886132426891348</v>
      </c>
      <c r="J79" s="22">
        <v>8.2682366568775816</v>
      </c>
      <c r="K79" s="35">
        <v>8.6503408868638143</v>
      </c>
    </row>
    <row r="80" spans="1:17" ht="17" thickBot="1">
      <c r="A80" s="2" t="s">
        <v>2</v>
      </c>
      <c r="B80" s="27">
        <v>2</v>
      </c>
      <c r="C80" s="22">
        <v>0.22751078112177087</v>
      </c>
      <c r="D80" s="22">
        <v>1.2831608055267876</v>
      </c>
      <c r="E80" s="35">
        <v>1.8206834032025543</v>
      </c>
      <c r="F80" s="22">
        <v>1.7131788836674011</v>
      </c>
      <c r="G80" s="22">
        <v>1.6056743641322475</v>
      </c>
      <c r="H80" s="35">
        <v>1.5519221043646712</v>
      </c>
      <c r="I80" s="22">
        <v>1.4981698445970943</v>
      </c>
      <c r="J80" s="22">
        <v>1.3906653250619412</v>
      </c>
      <c r="K80" s="35">
        <v>1.2831608055267876</v>
      </c>
    </row>
    <row r="81" spans="1:11" ht="17" thickBot="1">
      <c r="A81" s="2" t="s">
        <v>3</v>
      </c>
      <c r="B81" s="27">
        <v>2</v>
      </c>
      <c r="C81" s="22">
        <v>2.148416051709646</v>
      </c>
      <c r="D81" s="22">
        <v>12.117066531642402</v>
      </c>
      <c r="E81" s="35">
        <v>10.180342376624115</v>
      </c>
      <c r="F81" s="22">
        <v>10.567687207627772</v>
      </c>
      <c r="G81" s="22">
        <v>10.955032038631428</v>
      </c>
      <c r="H81" s="35">
        <v>11.148704454133259</v>
      </c>
      <c r="I81" s="22">
        <v>11.342376869635087</v>
      </c>
      <c r="J81" s="22">
        <v>11.729721700638745</v>
      </c>
      <c r="K81" s="35">
        <v>12.117066531642402</v>
      </c>
    </row>
    <row r="82" spans="1:11" ht="17" thickBot="1">
      <c r="A82" s="2" t="s">
        <v>4</v>
      </c>
      <c r="B82" s="27">
        <v>2</v>
      </c>
      <c r="C82" s="22">
        <v>0.94116884476894724</v>
      </c>
      <c r="D82" s="22">
        <v>5.3081922844968625</v>
      </c>
      <c r="E82" s="35">
        <v>4.0654759065984267</v>
      </c>
      <c r="F82" s="22">
        <v>4.3140191821781135</v>
      </c>
      <c r="G82" s="22">
        <v>4.5625624577578012</v>
      </c>
      <c r="H82" s="35">
        <v>4.6868340955476446</v>
      </c>
      <c r="I82" s="22">
        <v>4.811105733337488</v>
      </c>
      <c r="J82" s="22">
        <v>5.0596490089171757</v>
      </c>
      <c r="K82" s="35">
        <v>5.3081922844968625</v>
      </c>
    </row>
    <row r="83" spans="1:11" ht="17" thickBot="1">
      <c r="A83" s="2" t="s">
        <v>5</v>
      </c>
      <c r="B83" s="27">
        <v>2</v>
      </c>
      <c r="C83" s="22">
        <v>12.039373101323083</v>
      </c>
      <c r="D83" s="22">
        <v>67.902064291462182</v>
      </c>
      <c r="E83" s="35">
        <v>76.037840165740775</v>
      </c>
      <c r="F83" s="22">
        <v>74.410684990885059</v>
      </c>
      <c r="G83" s="22">
        <v>72.783529816029329</v>
      </c>
      <c r="H83" s="35">
        <v>71.969952228601485</v>
      </c>
      <c r="I83" s="22">
        <v>71.156374641173613</v>
      </c>
      <c r="J83" s="22">
        <v>69.529219466317898</v>
      </c>
      <c r="K83" s="35">
        <v>67.902064291462182</v>
      </c>
    </row>
    <row r="84" spans="1:11" ht="17" thickBot="1">
      <c r="A84" s="2" t="s">
        <v>6</v>
      </c>
      <c r="B84" s="27">
        <v>2</v>
      </c>
      <c r="C84" s="22">
        <v>1.6366908132741793</v>
      </c>
      <c r="D84" s="22">
        <v>9.2309361868663711</v>
      </c>
      <c r="E84" s="35">
        <v>10.135559587539744</v>
      </c>
      <c r="F84" s="22">
        <v>9.9546349074050706</v>
      </c>
      <c r="G84" s="22">
        <v>9.773710227270394</v>
      </c>
      <c r="H84" s="35">
        <v>9.6832478872030574</v>
      </c>
      <c r="I84" s="22">
        <v>9.5927855471357208</v>
      </c>
      <c r="J84" s="22">
        <v>9.4118608670010477</v>
      </c>
      <c r="K84" s="35">
        <v>9.2309361868663711</v>
      </c>
    </row>
    <row r="85" spans="1:11" ht="17" thickBot="1">
      <c r="A85" s="2" t="s">
        <v>7</v>
      </c>
      <c r="B85" s="27">
        <v>2</v>
      </c>
      <c r="C85" s="22">
        <v>1.1459976993976189</v>
      </c>
      <c r="D85" s="22">
        <v>6.46342702460257</v>
      </c>
      <c r="E85" s="35">
        <v>8.9922999379186734</v>
      </c>
      <c r="F85" s="22">
        <v>8.4865253552554538</v>
      </c>
      <c r="G85" s="22">
        <v>7.9807507725922324</v>
      </c>
      <c r="H85" s="35">
        <v>7.7278634812606217</v>
      </c>
      <c r="I85" s="22">
        <v>7.4749761899290119</v>
      </c>
      <c r="J85" s="22">
        <v>6.9692016072657914</v>
      </c>
      <c r="K85" s="35">
        <v>6.46342702460257</v>
      </c>
    </row>
    <row r="86" spans="1:11" ht="17" thickBot="1">
      <c r="A86" s="2" t="s">
        <v>8</v>
      </c>
      <c r="B86" s="27">
        <v>2</v>
      </c>
      <c r="C86" s="22">
        <v>0.28830720386910313</v>
      </c>
      <c r="D86" s="22">
        <v>1.6260526298217417</v>
      </c>
      <c r="E86" s="35">
        <v>2.4016879745743314</v>
      </c>
      <c r="F86" s="22">
        <v>2.2465609056238129</v>
      </c>
      <c r="G86" s="22">
        <v>2.0914338366732954</v>
      </c>
      <c r="H86" s="35">
        <v>2.0138703021980362</v>
      </c>
      <c r="I86" s="22">
        <v>1.9363067677227774</v>
      </c>
      <c r="J86" s="22">
        <v>1.7811796987722597</v>
      </c>
      <c r="K86" s="35">
        <v>1.6260526298217417</v>
      </c>
    </row>
    <row r="87" spans="1:11" ht="17" thickBot="1">
      <c r="A87" s="2" t="s">
        <v>9</v>
      </c>
      <c r="B87" s="27">
        <v>0</v>
      </c>
      <c r="C87" s="22">
        <v>0.19532384569645173</v>
      </c>
      <c r="D87" s="22">
        <v>1.1016264897279877</v>
      </c>
      <c r="E87" s="35">
        <v>3.8360746362586733</v>
      </c>
      <c r="F87" s="22">
        <v>3.2891850069525361</v>
      </c>
      <c r="G87" s="22">
        <v>2.742295377646399</v>
      </c>
      <c r="H87" s="35">
        <v>2.4688505629933304</v>
      </c>
      <c r="I87" s="22">
        <v>2.1954057483402623</v>
      </c>
      <c r="J87" s="22">
        <v>1.6485161190341249</v>
      </c>
      <c r="K87" s="35">
        <v>1.1016264897279877</v>
      </c>
    </row>
    <row r="88" spans="1:11" ht="17" thickBot="1">
      <c r="A88" s="2" t="s">
        <v>10</v>
      </c>
      <c r="B88" s="27">
        <v>2</v>
      </c>
      <c r="C88" s="22">
        <v>6.0382975542378494</v>
      </c>
      <c r="D88" s="22">
        <v>34.055998205901474</v>
      </c>
      <c r="E88" s="35">
        <v>29.221992702905865</v>
      </c>
      <c r="F88" s="22">
        <v>30.188793803504989</v>
      </c>
      <c r="G88" s="22">
        <v>31.155594904104106</v>
      </c>
      <c r="H88" s="35">
        <v>31.63899545440367</v>
      </c>
      <c r="I88" s="22">
        <v>32.122396004703226</v>
      </c>
      <c r="J88" s="22">
        <v>33.089197105302354</v>
      </c>
      <c r="K88" s="35">
        <v>34.055998205901474</v>
      </c>
    </row>
    <row r="89" spans="1:11" ht="17" thickBot="1">
      <c r="A89" s="2" t="s">
        <v>11</v>
      </c>
      <c r="B89" s="27">
        <v>2</v>
      </c>
      <c r="C89" s="22">
        <v>3.2016290857638054</v>
      </c>
      <c r="D89" s="22">
        <v>18.057188043707864</v>
      </c>
      <c r="E89" s="35">
        <v>15.757024241133289</v>
      </c>
      <c r="F89" s="22">
        <v>16.217057001648204</v>
      </c>
      <c r="G89" s="22">
        <v>16.677089762163117</v>
      </c>
      <c r="H89" s="35">
        <v>16.907106142420574</v>
      </c>
      <c r="I89" s="22">
        <v>17.13712252267803</v>
      </c>
      <c r="J89" s="22">
        <v>17.597155283192947</v>
      </c>
      <c r="K89" s="35">
        <v>18.057188043707864</v>
      </c>
    </row>
    <row r="90" spans="1:11" ht="17" thickBot="1">
      <c r="A90" s="2" t="s">
        <v>12</v>
      </c>
      <c r="B90" s="27">
        <v>2</v>
      </c>
      <c r="C90" s="22">
        <v>0.42187308381531274</v>
      </c>
      <c r="D90" s="22">
        <v>2.3793641927183637</v>
      </c>
      <c r="E90" s="35">
        <v>2.6029160757819318</v>
      </c>
      <c r="F90" s="22">
        <v>2.5582056991692181</v>
      </c>
      <c r="G90" s="22">
        <v>2.5134953225565044</v>
      </c>
      <c r="H90" s="35">
        <v>2.4911401342501476</v>
      </c>
      <c r="I90" s="22">
        <v>2.4687849459437907</v>
      </c>
      <c r="J90" s="22">
        <v>2.4240745693310775</v>
      </c>
      <c r="K90" s="35">
        <v>2.3793641927183637</v>
      </c>
    </row>
    <row r="91" spans="1:11" ht="17" thickBot="1">
      <c r="A91" s="2" t="s">
        <v>13</v>
      </c>
      <c r="B91" s="27">
        <v>2</v>
      </c>
      <c r="C91" s="22">
        <v>0.50350749845565179</v>
      </c>
      <c r="D91" s="22">
        <v>2.8397822912898762</v>
      </c>
      <c r="E91" s="35">
        <v>2.1996809987277128</v>
      </c>
      <c r="F91" s="22">
        <v>2.3277012572401459</v>
      </c>
      <c r="G91" s="22">
        <v>2.4557215157525785</v>
      </c>
      <c r="H91" s="35">
        <v>2.5197316450087945</v>
      </c>
      <c r="I91" s="22">
        <v>2.5837417742650111</v>
      </c>
      <c r="J91" s="22">
        <v>2.7117620327774441</v>
      </c>
      <c r="K91" s="35">
        <v>2.8397822912898762</v>
      </c>
    </row>
    <row r="92" spans="1:11" ht="17" thickBot="1">
      <c r="A92" s="2" t="s">
        <v>14</v>
      </c>
      <c r="B92" s="27">
        <v>2</v>
      </c>
      <c r="C92" s="22">
        <v>4.2052552298965606</v>
      </c>
      <c r="D92" s="22">
        <v>23.717639496616602</v>
      </c>
      <c r="E92" s="35">
        <v>24.975440130385923</v>
      </c>
      <c r="F92" s="22">
        <v>24.723880003632058</v>
      </c>
      <c r="G92" s="22">
        <v>24.472319876878192</v>
      </c>
      <c r="H92" s="35">
        <v>24.346539813501263</v>
      </c>
      <c r="I92" s="22">
        <v>24.220759750124333</v>
      </c>
      <c r="J92" s="22">
        <v>23.969199623370468</v>
      </c>
      <c r="K92" s="35">
        <v>23.717639496616602</v>
      </c>
    </row>
    <row r="93" spans="1:11" ht="17" thickBot="1">
      <c r="A93" s="2" t="s">
        <v>15</v>
      </c>
      <c r="B93" s="27">
        <v>2</v>
      </c>
      <c r="C93" s="22">
        <v>2.0921745806400551</v>
      </c>
      <c r="D93" s="22">
        <v>11.799864634809909</v>
      </c>
      <c r="E93" s="35">
        <v>10.526419178277878</v>
      </c>
      <c r="F93" s="22">
        <v>10.781108269584285</v>
      </c>
      <c r="G93" s="22">
        <v>11.03579736089069</v>
      </c>
      <c r="H93" s="35">
        <v>11.163141906543894</v>
      </c>
      <c r="I93" s="22">
        <v>11.290486452197099</v>
      </c>
      <c r="J93" s="22">
        <v>11.545175543503506</v>
      </c>
      <c r="K93" s="35">
        <v>11.799864634809909</v>
      </c>
    </row>
    <row r="94" spans="1:11" ht="17" thickBot="1">
      <c r="A94" s="2" t="s">
        <v>16</v>
      </c>
      <c r="B94" s="27">
        <v>2</v>
      </c>
      <c r="C94" s="22">
        <v>0.97973675154487749</v>
      </c>
      <c r="D94" s="22">
        <v>5.5257152787131094</v>
      </c>
      <c r="E94" s="35">
        <v>5.7377725398909121</v>
      </c>
      <c r="F94" s="22">
        <v>5.6953610876553507</v>
      </c>
      <c r="G94" s="22">
        <v>5.652949635419791</v>
      </c>
      <c r="H94" s="35">
        <v>5.6317439093020107</v>
      </c>
      <c r="I94" s="22">
        <v>5.6105381831842314</v>
      </c>
      <c r="J94" s="22">
        <v>5.5681267309486691</v>
      </c>
      <c r="K94" s="35">
        <v>5.5257152787131094</v>
      </c>
    </row>
    <row r="95" spans="1:11" ht="17" thickBot="1">
      <c r="A95" s="2" t="s">
        <v>17</v>
      </c>
      <c r="B95" s="27">
        <v>2</v>
      </c>
      <c r="C95" s="22">
        <v>0.91813904296178706</v>
      </c>
      <c r="D95" s="22">
        <v>5.1783042023044787</v>
      </c>
      <c r="E95" s="35">
        <v>5.0096406336776349</v>
      </c>
      <c r="F95" s="22">
        <v>5.043373347403004</v>
      </c>
      <c r="G95" s="22">
        <v>5.0771060611283723</v>
      </c>
      <c r="H95" s="35">
        <v>5.0939724179910568</v>
      </c>
      <c r="I95" s="22">
        <v>5.1108387748537414</v>
      </c>
      <c r="J95" s="22">
        <v>5.1445714885791096</v>
      </c>
      <c r="K95" s="35">
        <v>5.1783042023044787</v>
      </c>
    </row>
    <row r="96" spans="1:11" ht="17" thickBot="1">
      <c r="A96" s="2" t="s">
        <v>18</v>
      </c>
      <c r="B96" s="27">
        <v>2</v>
      </c>
      <c r="C96" s="22">
        <v>1.4052185531546477</v>
      </c>
      <c r="D96" s="22">
        <v>7.9254326397922128</v>
      </c>
      <c r="E96" s="35">
        <v>6.1938714603957701</v>
      </c>
      <c r="F96" s="22">
        <v>6.5401836962750588</v>
      </c>
      <c r="G96" s="22">
        <v>6.8864959321543466</v>
      </c>
      <c r="H96" s="35">
        <v>7.0596520500939919</v>
      </c>
      <c r="I96" s="22">
        <v>7.2328081680336362</v>
      </c>
      <c r="J96" s="22">
        <v>7.5791204039129241</v>
      </c>
      <c r="K96" s="35">
        <v>7.9254326397922128</v>
      </c>
    </row>
    <row r="97" spans="1:11" ht="17" thickBot="1">
      <c r="A97" s="2" t="s">
        <v>19</v>
      </c>
      <c r="B97" s="27">
        <v>2</v>
      </c>
      <c r="C97" s="22">
        <v>1.4631857203046645</v>
      </c>
      <c r="D97" s="22">
        <v>8.2523674625183077</v>
      </c>
      <c r="E97" s="35">
        <v>8.2140811582383453</v>
      </c>
      <c r="F97" s="22">
        <v>8.2217384190943381</v>
      </c>
      <c r="G97" s="22">
        <v>8.2293956799503292</v>
      </c>
      <c r="H97" s="35">
        <v>8.2332243103783256</v>
      </c>
      <c r="I97" s="22">
        <v>8.2370529408063238</v>
      </c>
      <c r="J97" s="22">
        <v>8.2447102016623148</v>
      </c>
      <c r="K97" s="35">
        <v>8.2523674625183077</v>
      </c>
    </row>
    <row r="98" spans="1:11" ht="17" thickBot="1">
      <c r="A98" s="2" t="s">
        <v>20</v>
      </c>
      <c r="B98" s="27">
        <v>2</v>
      </c>
      <c r="C98" s="22">
        <v>0.42940484494549058</v>
      </c>
      <c r="D98" s="22">
        <v>2.4218433254925666</v>
      </c>
      <c r="E98" s="35">
        <v>2.0290450111559384</v>
      </c>
      <c r="F98" s="22">
        <v>2.1076046740232641</v>
      </c>
      <c r="G98" s="22">
        <v>2.1861643368905894</v>
      </c>
      <c r="H98" s="35">
        <v>2.2254441683242527</v>
      </c>
      <c r="I98" s="22">
        <v>2.2647239997579156</v>
      </c>
      <c r="J98" s="22">
        <v>2.3432836626252413</v>
      </c>
      <c r="K98" s="35">
        <v>2.4218433254925666</v>
      </c>
    </row>
    <row r="99" spans="1:11" ht="17" thickBot="1">
      <c r="A99" s="2" t="s">
        <v>21</v>
      </c>
      <c r="B99" s="27">
        <v>2</v>
      </c>
      <c r="C99" s="22">
        <v>1.8564678831770856</v>
      </c>
      <c r="D99" s="22">
        <v>10.470478861118762</v>
      </c>
      <c r="E99" s="35">
        <v>11.333407146786849</v>
      </c>
      <c r="F99" s="22">
        <v>11.16082148965323</v>
      </c>
      <c r="G99" s="22">
        <v>10.988235832519615</v>
      </c>
      <c r="H99" s="35">
        <v>10.901943003952805</v>
      </c>
      <c r="I99" s="22">
        <v>10.815650175385997</v>
      </c>
      <c r="J99" s="22">
        <v>10.643064518252379</v>
      </c>
      <c r="K99" s="35">
        <v>10.470478861118762</v>
      </c>
    </row>
    <row r="100" spans="1:11" ht="17" thickBot="1">
      <c r="A100" s="2" t="s">
        <v>22</v>
      </c>
      <c r="B100" s="27">
        <v>2</v>
      </c>
      <c r="C100" s="22">
        <v>2.1477023861543021</v>
      </c>
      <c r="D100" s="22">
        <v>12.113041457910263</v>
      </c>
      <c r="E100" s="35">
        <v>14.572769012412037</v>
      </c>
      <c r="F100" s="22">
        <v>14.080823501511681</v>
      </c>
      <c r="G100" s="22">
        <v>13.588877990611326</v>
      </c>
      <c r="H100" s="35">
        <v>13.342905235161149</v>
      </c>
      <c r="I100" s="22">
        <v>13.09693247971097</v>
      </c>
      <c r="J100" s="22">
        <v>12.60498696881062</v>
      </c>
      <c r="K100" s="35">
        <v>12.113041457910263</v>
      </c>
    </row>
    <row r="101" spans="1:11" ht="17" thickBot="1">
      <c r="A101" s="2" t="s">
        <v>23</v>
      </c>
      <c r="B101" s="27">
        <v>2</v>
      </c>
      <c r="C101" s="22">
        <v>3.2473987932830748</v>
      </c>
      <c r="D101" s="22">
        <v>18.31532919411654</v>
      </c>
      <c r="E101" s="35">
        <v>14.884173569114195</v>
      </c>
      <c r="F101" s="22">
        <v>15.570404694114666</v>
      </c>
      <c r="G101" s="22">
        <v>16.256635819115136</v>
      </c>
      <c r="H101" s="35">
        <v>16.599751381615366</v>
      </c>
      <c r="I101" s="22">
        <v>16.942866944115604</v>
      </c>
      <c r="J101" s="22">
        <v>17.629098069116075</v>
      </c>
      <c r="K101" s="35">
        <v>18.31532919411654</v>
      </c>
    </row>
    <row r="102" spans="1:11" ht="17" thickBot="1">
      <c r="A102" s="2" t="s">
        <v>24</v>
      </c>
      <c r="B102" s="27">
        <v>2</v>
      </c>
      <c r="C102" s="22">
        <v>1.7153425553949906</v>
      </c>
      <c r="D102" s="22">
        <v>9.674532012427747</v>
      </c>
      <c r="E102" s="35">
        <v>10.448153912781526</v>
      </c>
      <c r="F102" s="22">
        <v>10.293429532710771</v>
      </c>
      <c r="G102" s="22">
        <v>10.138705152640012</v>
      </c>
      <c r="H102" s="35">
        <v>10.061342962604638</v>
      </c>
      <c r="I102" s="22">
        <v>9.9839807725692573</v>
      </c>
      <c r="J102" s="22">
        <v>9.8292563924985021</v>
      </c>
      <c r="K102" s="35">
        <v>9.674532012427747</v>
      </c>
    </row>
    <row r="103" spans="1:11" ht="17" thickBot="1">
      <c r="A103" s="2" t="s">
        <v>25</v>
      </c>
      <c r="B103" s="27">
        <v>2</v>
      </c>
      <c r="C103" s="22">
        <v>0.96154170000607475</v>
      </c>
      <c r="D103" s="22">
        <v>5.4230951880342619</v>
      </c>
      <c r="E103" s="35">
        <v>3.8235588685067525</v>
      </c>
      <c r="F103" s="22">
        <v>4.1434661324122546</v>
      </c>
      <c r="G103" s="22">
        <v>4.4633733963177562</v>
      </c>
      <c r="H103" s="35">
        <v>4.6233270282705075</v>
      </c>
      <c r="I103" s="22">
        <v>4.7832806602232578</v>
      </c>
      <c r="J103" s="22">
        <v>5.1031879241287603</v>
      </c>
      <c r="K103" s="35">
        <v>5.4230951880342619</v>
      </c>
    </row>
    <row r="104" spans="1:11" ht="17" thickBot="1">
      <c r="A104" s="2" t="s">
        <v>26</v>
      </c>
      <c r="B104" s="27">
        <v>2</v>
      </c>
      <c r="C104" s="22">
        <v>1.9503101806785557</v>
      </c>
      <c r="D104" s="22">
        <v>10.999749419027054</v>
      </c>
      <c r="E104" s="35">
        <v>9.5313191178169756</v>
      </c>
      <c r="F104" s="22">
        <v>9.8250051780589907</v>
      </c>
      <c r="G104" s="22">
        <v>10.118691238301007</v>
      </c>
      <c r="H104" s="35">
        <v>10.265534268422014</v>
      </c>
      <c r="I104" s="22">
        <v>10.412377298543023</v>
      </c>
      <c r="J104" s="22">
        <v>10.706063358785039</v>
      </c>
      <c r="K104" s="35">
        <v>10.999749419027054</v>
      </c>
    </row>
    <row r="105" spans="1:11" ht="17" thickBot="1">
      <c r="A105" s="2" t="s">
        <v>27</v>
      </c>
      <c r="B105" s="27">
        <v>2</v>
      </c>
      <c r="C105" s="22">
        <v>0.31757921777238951</v>
      </c>
      <c r="D105" s="22">
        <v>1.7911467882362768</v>
      </c>
      <c r="E105" s="35">
        <v>1.4026693758130202</v>
      </c>
      <c r="F105" s="22">
        <v>1.4803648582976714</v>
      </c>
      <c r="G105" s="22">
        <v>1.5580603407823228</v>
      </c>
      <c r="H105" s="35">
        <v>1.5969080820246484</v>
      </c>
      <c r="I105" s="22">
        <v>1.635755823266974</v>
      </c>
      <c r="J105" s="22">
        <v>1.7134513057516256</v>
      </c>
      <c r="K105" s="35">
        <v>1.7911467882362768</v>
      </c>
    </row>
    <row r="106" spans="1:11" ht="17" thickBot="1">
      <c r="A106" s="2" t="s">
        <v>28</v>
      </c>
      <c r="B106" s="27">
        <v>2</v>
      </c>
      <c r="C106" s="22">
        <v>0.58520542965614253</v>
      </c>
      <c r="D106" s="22">
        <v>3.3005586232606441</v>
      </c>
      <c r="E106" s="35">
        <v>3.4543925635182537</v>
      </c>
      <c r="F106" s="22">
        <v>3.4236257754667316</v>
      </c>
      <c r="G106" s="22">
        <v>3.3928589874152095</v>
      </c>
      <c r="H106" s="35">
        <v>3.3774755933894491</v>
      </c>
      <c r="I106" s="22">
        <v>3.3620921993636874</v>
      </c>
      <c r="J106" s="22">
        <v>3.3313254113121662</v>
      </c>
      <c r="K106" s="35">
        <v>3.3005586232606441</v>
      </c>
    </row>
    <row r="107" spans="1:11" ht="17" thickBot="1">
      <c r="A107" s="2" t="s">
        <v>29</v>
      </c>
      <c r="B107" s="27">
        <v>2</v>
      </c>
      <c r="C107" s="22">
        <v>0.86092137122155865</v>
      </c>
      <c r="D107" s="22">
        <v>4.8555965336895905</v>
      </c>
      <c r="E107" s="35">
        <v>4.9171709181309922</v>
      </c>
      <c r="F107" s="22">
        <v>4.904856041242712</v>
      </c>
      <c r="G107" s="22">
        <v>4.892541164354431</v>
      </c>
      <c r="H107" s="35">
        <v>4.8863837259102914</v>
      </c>
      <c r="I107" s="22">
        <v>4.8802262874661517</v>
      </c>
      <c r="J107" s="22">
        <v>4.8679114105778707</v>
      </c>
      <c r="K107" s="35">
        <v>4.8555965336895905</v>
      </c>
    </row>
    <row r="108" spans="1:11" ht="17" thickBot="1">
      <c r="A108" s="2" t="s">
        <v>30</v>
      </c>
      <c r="B108" s="27">
        <v>2</v>
      </c>
      <c r="C108" s="22">
        <v>0.43144844955262357</v>
      </c>
      <c r="D108" s="22">
        <v>2.4333692554767969</v>
      </c>
      <c r="E108" s="35">
        <v>2.3800482998893937</v>
      </c>
      <c r="F108" s="22">
        <v>2.3907124910068744</v>
      </c>
      <c r="G108" s="22">
        <v>2.4013766821243547</v>
      </c>
      <c r="H108" s="35">
        <v>2.4067087776830953</v>
      </c>
      <c r="I108" s="22">
        <v>2.4120408732418359</v>
      </c>
      <c r="J108" s="22">
        <v>2.4227050643593162</v>
      </c>
      <c r="K108" s="35">
        <v>2.4333692554767969</v>
      </c>
    </row>
    <row r="109" spans="1:11" ht="17" thickBot="1">
      <c r="A109" s="2" t="s">
        <v>31</v>
      </c>
      <c r="B109" s="27">
        <v>2</v>
      </c>
      <c r="C109" s="22">
        <v>2.8363365537315084</v>
      </c>
      <c r="D109" s="22">
        <v>15.996938163045707</v>
      </c>
      <c r="E109" s="35">
        <v>19.116323977904326</v>
      </c>
      <c r="F109" s="22">
        <v>18.492446814932606</v>
      </c>
      <c r="G109" s="22">
        <v>17.868569651960883</v>
      </c>
      <c r="H109" s="35">
        <v>17.556631070475017</v>
      </c>
      <c r="I109" s="22">
        <v>17.244692488989156</v>
      </c>
      <c r="J109" s="22">
        <v>16.620815326017432</v>
      </c>
      <c r="K109" s="35">
        <v>15.996938163045707</v>
      </c>
    </row>
    <row r="110" spans="1:11" ht="17" thickBot="1">
      <c r="A110" s="2" t="s">
        <v>32</v>
      </c>
      <c r="B110" s="27">
        <v>2</v>
      </c>
      <c r="C110" s="22">
        <v>0.65460199464799695</v>
      </c>
      <c r="D110" s="22">
        <v>3.6919552498147028</v>
      </c>
      <c r="E110" s="35">
        <v>2.991440317567736</v>
      </c>
      <c r="F110" s="22">
        <v>3.131543304017129</v>
      </c>
      <c r="G110" s="22">
        <v>3.2716462904665229</v>
      </c>
      <c r="H110" s="35">
        <v>3.3416977836912194</v>
      </c>
      <c r="I110" s="22">
        <v>3.4117492769159163</v>
      </c>
      <c r="J110" s="22">
        <v>3.5518522633653093</v>
      </c>
      <c r="K110" s="35">
        <v>3.6919552498147028</v>
      </c>
    </row>
    <row r="111" spans="1:11" ht="17" thickBot="1">
      <c r="A111" s="2" t="s">
        <v>33</v>
      </c>
      <c r="B111" s="27">
        <v>2</v>
      </c>
      <c r="C111" s="22">
        <v>6.365158332941105</v>
      </c>
      <c r="D111" s="22">
        <v>35.899492997787831</v>
      </c>
      <c r="E111" s="35">
        <v>42.881065069923103</v>
      </c>
      <c r="F111" s="22">
        <v>41.48475065549605</v>
      </c>
      <c r="G111" s="22">
        <v>40.088436241068997</v>
      </c>
      <c r="H111" s="35">
        <v>39.390279033855471</v>
      </c>
      <c r="I111" s="22">
        <v>38.692121826641937</v>
      </c>
      <c r="J111" s="22">
        <v>37.295807412214891</v>
      </c>
      <c r="K111" s="35">
        <v>35.899492997787831</v>
      </c>
    </row>
    <row r="112" spans="1:11" ht="17" thickBot="1">
      <c r="A112" s="2" t="s">
        <v>34</v>
      </c>
      <c r="B112" s="27">
        <v>2</v>
      </c>
      <c r="C112" s="22">
        <v>3.0555973480044645</v>
      </c>
      <c r="D112" s="22">
        <v>17.233569042745177</v>
      </c>
      <c r="E112" s="35">
        <v>15.928063967155719</v>
      </c>
      <c r="F112" s="22">
        <v>16.18916498227361</v>
      </c>
      <c r="G112" s="22">
        <v>16.450265997391504</v>
      </c>
      <c r="H112" s="35">
        <v>16.580816504950448</v>
      </c>
      <c r="I112" s="22">
        <v>16.711367012509395</v>
      </c>
      <c r="J112" s="22">
        <v>16.972468027627286</v>
      </c>
      <c r="K112" s="35">
        <v>17.233569042745177</v>
      </c>
    </row>
    <row r="113" spans="1:11" ht="17" thickBot="1">
      <c r="A113" s="2" t="s">
        <v>35</v>
      </c>
      <c r="B113" s="27">
        <v>2</v>
      </c>
      <c r="C113" s="22">
        <v>0.21069387607528245</v>
      </c>
      <c r="D113" s="22">
        <v>1.1883134610645931</v>
      </c>
      <c r="E113" s="35">
        <v>1.2832801503110054</v>
      </c>
      <c r="F113" s="22">
        <v>1.264286812461723</v>
      </c>
      <c r="G113" s="22">
        <v>1.2452934746124404</v>
      </c>
      <c r="H113" s="35">
        <v>1.2357968056877993</v>
      </c>
      <c r="I113" s="22">
        <v>1.2263001367631581</v>
      </c>
      <c r="J113" s="22">
        <v>1.2073067989138757</v>
      </c>
      <c r="K113" s="35">
        <v>1.1883134610645931</v>
      </c>
    </row>
    <row r="114" spans="1:11" ht="17" thickBot="1">
      <c r="A114" s="2" t="s">
        <v>36</v>
      </c>
      <c r="B114" s="27">
        <v>2</v>
      </c>
      <c r="C114" s="22">
        <v>3.7597390023111883</v>
      </c>
      <c r="D114" s="22">
        <v>21.204927973035101</v>
      </c>
      <c r="E114" s="35">
        <v>18.786322070184106</v>
      </c>
      <c r="F114" s="22">
        <v>19.270043250754306</v>
      </c>
      <c r="G114" s="22">
        <v>19.753764431324502</v>
      </c>
      <c r="H114" s="35">
        <v>19.995625021609605</v>
      </c>
      <c r="I114" s="22">
        <v>20.237485611894702</v>
      </c>
      <c r="J114" s="22">
        <v>20.721206792464901</v>
      </c>
      <c r="K114" s="35">
        <v>21.204927973035101</v>
      </c>
    </row>
    <row r="115" spans="1:11" ht="17" thickBot="1">
      <c r="A115" s="2" t="s">
        <v>37</v>
      </c>
      <c r="B115" s="27">
        <v>2</v>
      </c>
      <c r="C115" s="22">
        <v>1.2009678620863302</v>
      </c>
      <c r="D115" s="22">
        <v>6.7734587421669019</v>
      </c>
      <c r="E115" s="35">
        <v>6.2276305496490147</v>
      </c>
      <c r="F115" s="22">
        <v>6.3367961881525927</v>
      </c>
      <c r="G115" s="22">
        <v>6.4459618266561698</v>
      </c>
      <c r="H115" s="35">
        <v>6.5005446459079588</v>
      </c>
      <c r="I115" s="22">
        <v>6.5551274651597478</v>
      </c>
      <c r="J115" s="22">
        <v>6.6642931036633248</v>
      </c>
      <c r="K115" s="35">
        <v>6.7734587421669019</v>
      </c>
    </row>
    <row r="116" spans="1:11" ht="17" thickBot="1">
      <c r="A116" s="2" t="s">
        <v>38</v>
      </c>
      <c r="B116" s="27">
        <v>2</v>
      </c>
      <c r="C116" s="22">
        <v>1.2461157587680132</v>
      </c>
      <c r="D116" s="22">
        <v>7.0280928794515951</v>
      </c>
      <c r="E116" s="35">
        <v>7.0143814850970694</v>
      </c>
      <c r="F116" s="22">
        <v>7.0171237639679749</v>
      </c>
      <c r="G116" s="22">
        <v>7.0198660428388795</v>
      </c>
      <c r="H116" s="35">
        <v>7.0212371822743327</v>
      </c>
      <c r="I116" s="22">
        <v>7.0226083217097841</v>
      </c>
      <c r="J116" s="22">
        <v>7.0253506005806905</v>
      </c>
      <c r="K116" s="35">
        <v>7.0280928794515951</v>
      </c>
    </row>
    <row r="117" spans="1:11" ht="17" thickBot="1">
      <c r="A117" s="2" t="s">
        <v>39</v>
      </c>
      <c r="B117" s="27">
        <v>2</v>
      </c>
      <c r="C117" s="22">
        <v>4.1056996992409447</v>
      </c>
      <c r="D117" s="22">
        <v>23.156146303718927</v>
      </c>
      <c r="E117" s="35">
        <v>21.857603874610277</v>
      </c>
      <c r="F117" s="22">
        <v>22.11731236043201</v>
      </c>
      <c r="G117" s="22">
        <v>22.377020846253739</v>
      </c>
      <c r="H117" s="35">
        <v>22.506875089164602</v>
      </c>
      <c r="I117" s="22">
        <v>22.636729332075468</v>
      </c>
      <c r="J117" s="22">
        <v>22.896437817897198</v>
      </c>
      <c r="K117" s="35">
        <v>23.156146303718927</v>
      </c>
    </row>
    <row r="118" spans="1:11" ht="17" thickBot="1">
      <c r="A118" s="2" t="s">
        <v>40</v>
      </c>
      <c r="B118" s="27">
        <v>2</v>
      </c>
      <c r="C118" s="22">
        <v>0.34305750154190523</v>
      </c>
      <c r="D118" s="22">
        <v>1.9348443086963454</v>
      </c>
      <c r="E118" s="35">
        <v>1.8871993832960283</v>
      </c>
      <c r="F118" s="22">
        <v>1.8967283683760918</v>
      </c>
      <c r="G118" s="22">
        <v>1.9062573534561551</v>
      </c>
      <c r="H118" s="35">
        <v>1.911021845996187</v>
      </c>
      <c r="I118" s="22">
        <v>1.9157863385362188</v>
      </c>
      <c r="J118" s="22">
        <v>1.9253153236162821</v>
      </c>
      <c r="K118" s="35">
        <v>1.9348443086963454</v>
      </c>
    </row>
    <row r="119" spans="1:11" ht="17" thickBot="1">
      <c r="A119" s="2" t="s">
        <v>41</v>
      </c>
      <c r="B119" s="27">
        <v>2</v>
      </c>
      <c r="C119" s="22">
        <v>1.4857148813274506</v>
      </c>
      <c r="D119" s="22">
        <v>8.3794319306868204</v>
      </c>
      <c r="E119" s="35">
        <v>6.3034636050642598</v>
      </c>
      <c r="F119" s="22">
        <v>6.7186572701887721</v>
      </c>
      <c r="G119" s="22">
        <v>7.1338509353132844</v>
      </c>
      <c r="H119" s="35">
        <v>7.3414477678755414</v>
      </c>
      <c r="I119" s="22">
        <v>7.5490446004377958</v>
      </c>
      <c r="J119" s="22">
        <v>7.964238265562309</v>
      </c>
      <c r="K119" s="35">
        <v>8.3794319306868204</v>
      </c>
    </row>
    <row r="120" spans="1:11" ht="17" thickBot="1">
      <c r="A120" s="2" t="s">
        <v>42</v>
      </c>
      <c r="B120" s="27">
        <v>2</v>
      </c>
      <c r="C120" s="22">
        <v>0.26461422402877072</v>
      </c>
      <c r="D120" s="22">
        <v>1.4924242235222667</v>
      </c>
      <c r="E120" s="35">
        <v>1.5542786404377764</v>
      </c>
      <c r="F120" s="22">
        <v>1.5419077570546744</v>
      </c>
      <c r="G120" s="22">
        <v>1.5295368736715724</v>
      </c>
      <c r="H120" s="35">
        <v>1.5233514319800214</v>
      </c>
      <c r="I120" s="22">
        <v>1.5171659902884707</v>
      </c>
      <c r="J120" s="22">
        <v>1.5047951069053689</v>
      </c>
      <c r="K120" s="35">
        <v>1.4924242235222667</v>
      </c>
    </row>
    <row r="121" spans="1:11" ht="17" thickBot="1">
      <c r="A121" s="2" t="s">
        <v>43</v>
      </c>
      <c r="B121" s="27">
        <v>2</v>
      </c>
      <c r="C121" s="22">
        <v>2.0508533124130413</v>
      </c>
      <c r="D121" s="22">
        <v>11.566812682009553</v>
      </c>
      <c r="E121" s="35">
        <v>9.8107794749979913</v>
      </c>
      <c r="F121" s="22">
        <v>10.161986116400305</v>
      </c>
      <c r="G121" s="22">
        <v>10.513192757802617</v>
      </c>
      <c r="H121" s="35">
        <v>10.688796078503772</v>
      </c>
      <c r="I121" s="22">
        <v>10.864399399204927</v>
      </c>
      <c r="J121" s="22">
        <v>11.21560604060724</v>
      </c>
      <c r="K121" s="35">
        <v>11.566812682009553</v>
      </c>
    </row>
    <row r="122" spans="1:11" ht="17" thickBot="1">
      <c r="A122" s="2" t="s">
        <v>44</v>
      </c>
      <c r="B122" s="27">
        <v>2</v>
      </c>
      <c r="C122" s="22">
        <v>8.0722388496271495</v>
      </c>
      <c r="D122" s="22">
        <v>45.527427111897126</v>
      </c>
      <c r="E122" s="35">
        <v>46.063604609943546</v>
      </c>
      <c r="F122" s="22">
        <v>45.956369110334265</v>
      </c>
      <c r="G122" s="22">
        <v>45.849133610724969</v>
      </c>
      <c r="H122" s="35">
        <v>45.795515860920332</v>
      </c>
      <c r="I122" s="22">
        <v>45.741898111115688</v>
      </c>
      <c r="J122" s="22">
        <v>45.634662611506407</v>
      </c>
      <c r="K122" s="35">
        <v>45.527427111897126</v>
      </c>
    </row>
    <row r="123" spans="1:11" ht="17" thickBot="1">
      <c r="A123" s="2" t="s">
        <v>45</v>
      </c>
      <c r="B123" s="27">
        <v>2</v>
      </c>
      <c r="C123" s="22">
        <v>0.90700735863778803</v>
      </c>
      <c r="D123" s="22">
        <v>5.1155215027171241</v>
      </c>
      <c r="E123" s="35">
        <v>4.4655991876518284</v>
      </c>
      <c r="F123" s="22">
        <v>4.5955836506648877</v>
      </c>
      <c r="G123" s="22">
        <v>4.7255681136779462</v>
      </c>
      <c r="H123" s="35">
        <v>4.7905603451844758</v>
      </c>
      <c r="I123" s="22">
        <v>4.8555525766910055</v>
      </c>
      <c r="J123" s="22">
        <v>4.9855370397040657</v>
      </c>
      <c r="K123" s="35">
        <v>5.1155215027171241</v>
      </c>
    </row>
    <row r="124" spans="1:11" ht="17" thickBot="1">
      <c r="A124" s="2" t="s">
        <v>46</v>
      </c>
      <c r="B124" s="27">
        <v>2</v>
      </c>
      <c r="C124" s="22">
        <v>0.20252336635814444</v>
      </c>
      <c r="D124" s="22">
        <v>1.1422317862599347</v>
      </c>
      <c r="E124" s="35">
        <v>1.0212445170436606</v>
      </c>
      <c r="F124" s="22">
        <v>1.0454419708869154</v>
      </c>
      <c r="G124" s="22">
        <v>1.0696394247301702</v>
      </c>
      <c r="H124" s="35">
        <v>1.0817381516517977</v>
      </c>
      <c r="I124" s="22">
        <v>1.0938368785734249</v>
      </c>
      <c r="J124" s="22">
        <v>1.1180343324166799</v>
      </c>
      <c r="K124" s="35">
        <v>1.1422317862599347</v>
      </c>
    </row>
    <row r="125" spans="1:11" ht="17" thickBot="1">
      <c r="A125" s="2" t="s">
        <v>47</v>
      </c>
      <c r="B125" s="27">
        <v>2</v>
      </c>
      <c r="C125" s="22">
        <v>2.5675641122314818</v>
      </c>
      <c r="D125" s="22">
        <v>14.481061592985556</v>
      </c>
      <c r="E125" s="35">
        <v>16.179264171839872</v>
      </c>
      <c r="F125" s="22">
        <v>15.839623656069008</v>
      </c>
      <c r="G125" s="22">
        <v>15.499983140298145</v>
      </c>
      <c r="H125" s="35">
        <v>15.330162882412715</v>
      </c>
      <c r="I125" s="22">
        <v>15.160342624527283</v>
      </c>
      <c r="J125" s="22">
        <v>14.820702108756421</v>
      </c>
      <c r="K125" s="35">
        <v>14.481061592985556</v>
      </c>
    </row>
    <row r="126" spans="1:11" ht="17" thickBot="1">
      <c r="A126" s="2" t="s">
        <v>48</v>
      </c>
      <c r="B126" s="27">
        <v>2</v>
      </c>
      <c r="C126" s="22">
        <v>2.1707012439962599</v>
      </c>
      <c r="D126" s="22">
        <v>12.242755016138906</v>
      </c>
      <c r="E126" s="35">
        <v>13.501372332518153</v>
      </c>
      <c r="F126" s="22">
        <v>13.249648869242304</v>
      </c>
      <c r="G126" s="22">
        <v>12.997925405966454</v>
      </c>
      <c r="H126" s="35">
        <v>12.87206367432853</v>
      </c>
      <c r="I126" s="22">
        <v>12.746201942690606</v>
      </c>
      <c r="J126" s="22">
        <v>12.494478479414756</v>
      </c>
      <c r="K126" s="35">
        <v>12.242755016138906</v>
      </c>
    </row>
    <row r="127" spans="1:11" ht="17" thickBot="1">
      <c r="A127" s="2" t="s">
        <v>49</v>
      </c>
      <c r="B127" s="27">
        <v>2</v>
      </c>
      <c r="C127" s="22">
        <v>0.5927485911945527</v>
      </c>
      <c r="D127" s="22">
        <v>3.3431020543372769</v>
      </c>
      <c r="E127" s="35">
        <v>2.4058944812065843</v>
      </c>
      <c r="F127" s="22">
        <v>2.5933359958327231</v>
      </c>
      <c r="G127" s="22">
        <v>2.7807775104588615</v>
      </c>
      <c r="H127" s="35">
        <v>2.8744982677719308</v>
      </c>
      <c r="I127" s="22">
        <v>2.9682190250850002</v>
      </c>
      <c r="J127" s="22">
        <v>3.1556605397111386</v>
      </c>
      <c r="K127" s="35">
        <v>3.3431020543372769</v>
      </c>
    </row>
    <row r="128" spans="1:11" ht="17" thickBot="1">
      <c r="A128" s="2" t="s">
        <v>50</v>
      </c>
      <c r="B128" s="27">
        <v>2</v>
      </c>
      <c r="C128" s="22">
        <v>1.8419066303308511</v>
      </c>
      <c r="D128" s="22">
        <v>10.388353395066</v>
      </c>
      <c r="E128" s="35">
        <v>9.7917107956586769</v>
      </c>
      <c r="F128" s="22">
        <v>9.9110393155401404</v>
      </c>
      <c r="G128" s="22">
        <v>10.030367835421606</v>
      </c>
      <c r="H128" s="35">
        <v>10.090032095362337</v>
      </c>
      <c r="I128" s="22">
        <v>10.149696355303071</v>
      </c>
      <c r="J128" s="22">
        <v>10.269024875184536</v>
      </c>
      <c r="K128" s="35">
        <v>10.388353395066</v>
      </c>
    </row>
    <row r="129" spans="1:11" ht="17" thickBot="1">
      <c r="A129" s="2" t="s">
        <v>51</v>
      </c>
      <c r="B129" s="27">
        <v>2</v>
      </c>
      <c r="C129" s="22">
        <v>0.17728286253176032</v>
      </c>
      <c r="D129" s="22">
        <v>0.9998753446791282</v>
      </c>
      <c r="E129" s="35">
        <v>1.4398766383715256</v>
      </c>
      <c r="F129" s="22">
        <v>1.351876379633046</v>
      </c>
      <c r="G129" s="22">
        <v>1.2638761208945666</v>
      </c>
      <c r="H129" s="35">
        <v>1.2198759915253268</v>
      </c>
      <c r="I129" s="22">
        <v>1.175875862156087</v>
      </c>
      <c r="J129" s="22">
        <v>1.0878756034176078</v>
      </c>
      <c r="K129" s="35">
        <v>0.9998753446791282</v>
      </c>
    </row>
    <row r="130" spans="1:11" ht="17" thickBot="1">
      <c r="A130" s="2" t="s">
        <v>52</v>
      </c>
      <c r="B130" s="41">
        <f>SUM(B79:B129)</f>
        <v>100</v>
      </c>
      <c r="C130" s="41">
        <f>SUM(C79:C129)</f>
        <v>100.00000000000001</v>
      </c>
      <c r="D130" s="41">
        <f>SUM(D79:D129)</f>
        <v>564</v>
      </c>
      <c r="E130" s="36">
        <v>563.93572994116334</v>
      </c>
      <c r="F130" s="23">
        <v>563.94858395293079</v>
      </c>
      <c r="G130" s="23">
        <v>563.96143796469812</v>
      </c>
      <c r="H130" s="36">
        <v>563.96786497058179</v>
      </c>
      <c r="I130" s="23">
        <v>563.97429197646534</v>
      </c>
      <c r="J130" s="23">
        <v>563.98714598823256</v>
      </c>
      <c r="K130" s="36">
        <v>564</v>
      </c>
    </row>
  </sheetData>
  <phoneticPr fontId="2"/>
  <pageMargins left="0.3" right="0.3" top="0.7" bottom="0.7" header="0.5" footer="0.5"/>
  <pageSetup paperSize="0" scale="70" orientation="portrait" horizontalDpi="4294967292" verticalDpi="4294967292"/>
  <headerFooter alignWithMargins="0">
    <oddHeader>&amp;LPLB&amp;CCongressionalRepresentationOptions.xls&amp;R&amp;D, &amp;T</oddHeader>
    <oddFooter>&amp;C-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bea_data.csv</vt:lpstr>
    </vt:vector>
  </TitlesOfParts>
  <Company>Montclair State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Phillip LeBel</dc:creator>
  <cp:lastModifiedBy>Phillip LeBel</cp:lastModifiedBy>
  <cp:lastPrinted>2011-02-24T19:59:58Z</cp:lastPrinted>
  <dcterms:created xsi:type="dcterms:W3CDTF">2011-02-22T16:36:56Z</dcterms:created>
  <dcterms:modified xsi:type="dcterms:W3CDTF">2021-11-21T16:29:25Z</dcterms:modified>
</cp:coreProperties>
</file>