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36" windowWidth="21380" windowHeight="14900" tabRatio="3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<sst xmlns="http://schemas.openxmlformats.org/spreadsheetml/2006/main" count="111" uniqueCount="71">
  <si>
    <t>Montclair State University</t>
  </si>
  <si>
    <t>School of Business</t>
  </si>
  <si>
    <t>Department of Economics and Finance</t>
  </si>
  <si>
    <t>P. LeBel</t>
  </si>
  <si>
    <t>Czech Republic</t>
  </si>
  <si>
    <t>Estonia</t>
  </si>
  <si>
    <t>Latvia</t>
  </si>
  <si>
    <t>Lithuania</t>
  </si>
  <si>
    <t>Poland</t>
  </si>
  <si>
    <t>Slovakia</t>
  </si>
  <si>
    <t>Romania</t>
  </si>
  <si>
    <t>Bulgaria</t>
  </si>
  <si>
    <t>Hungary</t>
  </si>
  <si>
    <t>Slovenia</t>
  </si>
  <si>
    <t>EU Total/Average</t>
  </si>
  <si>
    <t>Population</t>
  </si>
  <si>
    <t>GDP</t>
  </si>
  <si>
    <t>millions</t>
  </si>
  <si>
    <t>GDP per</t>
  </si>
  <si>
    <t>capita</t>
  </si>
  <si>
    <t>Relative</t>
  </si>
  <si>
    <t>to EU</t>
  </si>
  <si>
    <t>Average</t>
  </si>
  <si>
    <t>Growth</t>
  </si>
  <si>
    <t>Higher</t>
  </si>
  <si>
    <t>Ed.Spdg.</t>
  </si>
  <si>
    <t>%GDP</t>
  </si>
  <si>
    <t>Telephones</t>
  </si>
  <si>
    <t>per 100</t>
  </si>
  <si>
    <t>people</t>
  </si>
  <si>
    <t>Life</t>
  </si>
  <si>
    <t>Expectancy</t>
  </si>
  <si>
    <t>at birth</t>
  </si>
  <si>
    <t>Dimensions of East European Economies</t>
  </si>
  <si>
    <t>Billions</t>
  </si>
  <si>
    <t>€ Euros</t>
  </si>
  <si>
    <t>© 2000</t>
  </si>
  <si>
    <t>Slovak Republic</t>
  </si>
  <si>
    <t>Croatia</t>
  </si>
  <si>
    <t>Russian Federation</t>
  </si>
  <si>
    <t>Belarus</t>
  </si>
  <si>
    <t>Macedonia, FYR</t>
  </si>
  <si>
    <t>Kazakhstan</t>
  </si>
  <si>
    <t>Armenia</t>
  </si>
  <si>
    <t>Ukraine</t>
  </si>
  <si>
    <t>Uzbekistan</t>
  </si>
  <si>
    <t>Kyrgyz Republic</t>
  </si>
  <si>
    <t>Moldova</t>
  </si>
  <si>
    <t>Albania</t>
  </si>
  <si>
    <t>Georgia</t>
  </si>
  <si>
    <t>Turkmenistan</t>
  </si>
  <si>
    <t>Azerbaijan</t>
  </si>
  <si>
    <t>Tajikistan</t>
  </si>
  <si>
    <t>Europe &amp; Central Asia</t>
  </si>
  <si>
    <t>South Asia</t>
  </si>
  <si>
    <t>East Asia &amp; Pacific</t>
  </si>
  <si>
    <t>Sub-Saharan Africa</t>
  </si>
  <si>
    <t>Least developed countries</t>
  </si>
  <si>
    <t>China</t>
  </si>
  <si>
    <t>India</t>
  </si>
  <si>
    <t>Japan</t>
  </si>
  <si>
    <t>World</t>
  </si>
  <si>
    <t>East Europe Median</t>
  </si>
  <si>
    <t>East Europe Mean</t>
  </si>
  <si>
    <t>East Europe/World Ratio</t>
  </si>
  <si>
    <t>©2009</t>
  </si>
  <si>
    <t>PPP GDP per Capita ($2005)</t>
  </si>
  <si>
    <t>Annual Growth Rate, 1990-2007</t>
  </si>
  <si>
    <t>Population total</t>
  </si>
  <si>
    <t>Life Expectancy at Birth, Total</t>
  </si>
  <si>
    <r>
      <t>Source:</t>
    </r>
    <r>
      <rPr>
        <sz val="10"/>
        <rFont val="Helv"/>
        <family val="0"/>
      </rPr>
      <t xml:space="preserve">  The World Bank, </t>
    </r>
    <r>
      <rPr>
        <i/>
        <sz val="10"/>
        <rFont val="Helv"/>
        <family val="0"/>
      </rPr>
      <t>World Development Indicators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</si>
</sst>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¤#,##0.0"/>
    <numFmt numFmtId="166" formatCode="[$€-2]\ #,##0.00"/>
    <numFmt numFmtId="167" formatCode="&quot;$&quot;#,##0"/>
    <numFmt numFmtId="168" formatCode="0.0%"/>
  </numFmts>
  <fonts count="2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0.25"/>
      <name val="Helv"/>
      <family val="0"/>
    </font>
    <font>
      <b/>
      <sz val="10.25"/>
      <color indexed="12"/>
      <name val="Helv"/>
      <family val="0"/>
    </font>
    <font>
      <b/>
      <sz val="10.25"/>
      <color indexed="8"/>
      <name val="Helv"/>
      <family val="0"/>
    </font>
    <font>
      <sz val="9.25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b/>
      <sz val="10.25"/>
      <name val="Helv"/>
      <family val="0"/>
    </font>
    <font>
      <b/>
      <sz val="18"/>
      <name val="Apple Chancery"/>
      <family val="0"/>
    </font>
    <font>
      <b/>
      <sz val="14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Helv"/>
      <family val="0"/>
    </font>
    <font>
      <i/>
      <sz val="12"/>
      <name val="Helv"/>
      <family val="0"/>
    </font>
    <font>
      <b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0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10" fontId="6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7" fontId="20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167" fontId="20" fillId="0" borderId="3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5" xfId="0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East European Population</a:t>
            </a:r>
            <a:r>
              <a:rPr lang="en-US" cap="none" sz="1025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1999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Sheet1!$E$23</c:f>
              <c:strCache>
                <c:ptCount val="1"/>
                <c:pt idx="0">
                  <c:v>Population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7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narHorz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Sheet1!$D$24:$D$33</c:f>
              <c:strCache/>
            </c:strRef>
          </c:cat>
          <c:val>
            <c:numRef>
              <c:f>Sheet1!$E$24:$E$33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East European GDP
</a:t>
            </a:r>
            <a:r>
              <a:rPr lang="en-US" cap="none" sz="10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1999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Sheet1!$H$23</c:f>
              <c:strCache>
                <c:ptCount val="1"/>
                <c:pt idx="0">
                  <c:v>GDP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75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Sheet1!$G$24:$G$33</c:f>
              <c:strCache/>
            </c:strRef>
          </c:cat>
          <c:val>
            <c:numRef>
              <c:f>Sheet1!$H$24:$H$33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0.88725</cdr:y>
    </cdr:from>
    <cdr:to>
      <cdr:x>0.58875</cdr:x>
      <cdr:y>0.94075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3476625"/>
          <a:ext cx="1257300" cy="20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Total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 = 104.7 million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0.90775</cdr:y>
    </cdr:from>
    <cdr:to>
      <cdr:x>0.54225</cdr:x>
      <cdr:y>0.964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067050"/>
          <a:ext cx="1228725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Helv"/>
              <a:ea typeface="Helv"/>
              <a:cs typeface="Helv"/>
            </a:rPr>
            <a:t>Total = 341.4 Euros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19050</xdr:rowOff>
    </xdr:from>
    <xdr:to>
      <xdr:col>11</xdr:col>
      <xdr:colOff>57150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066800" y="3695700"/>
        <a:ext cx="6867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43</xdr:row>
      <xdr:rowOff>133350</xdr:rowOff>
    </xdr:from>
    <xdr:to>
      <xdr:col>11</xdr:col>
      <xdr:colOff>66675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1047750" y="7743825"/>
        <a:ext cx="6896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workbookViewId="0" topLeftCell="A1">
      <selection activeCell="B5" sqref="B5"/>
    </sheetView>
  </sheetViews>
  <sheetFormatPr defaultColWidth="11.421875" defaultRowHeight="12"/>
  <cols>
    <col min="1" max="1" width="8.8515625" style="1" customWidth="1"/>
    <col min="2" max="2" width="7.00390625" style="1" customWidth="1"/>
    <col min="3" max="3" width="10.00390625" style="1" customWidth="1"/>
    <col min="4" max="4" width="13.140625" style="1" bestFit="1" customWidth="1"/>
    <col min="5" max="5" width="11.140625" style="1" bestFit="1" customWidth="1"/>
    <col min="6" max="6" width="11.57421875" style="1" bestFit="1" customWidth="1"/>
    <col min="7" max="9" width="11.00390625" style="1" customWidth="1"/>
    <col min="10" max="10" width="12.421875" style="1" bestFit="1" customWidth="1"/>
    <col min="11" max="11" width="11.00390625" style="1" customWidth="1"/>
    <col min="12" max="12" width="7.140625" style="1" customWidth="1"/>
    <col min="13" max="13" width="6.00390625" style="1" customWidth="1"/>
    <col min="14" max="14" width="7.57421875" style="1" customWidth="1"/>
    <col min="15" max="16384" width="11.00390625" style="1" customWidth="1"/>
  </cols>
  <sheetData>
    <row r="1" ht="28.5">
      <c r="G1" s="28" t="s">
        <v>0</v>
      </c>
    </row>
    <row r="2" ht="12.75">
      <c r="G2" s="2" t="s">
        <v>1</v>
      </c>
    </row>
    <row r="3" ht="12.75">
      <c r="G3" s="2" t="s">
        <v>2</v>
      </c>
    </row>
    <row r="4" spans="2:12" ht="13.5" thickBot="1">
      <c r="B4" s="32" t="s">
        <v>36</v>
      </c>
      <c r="L4" s="3" t="s">
        <v>3</v>
      </c>
    </row>
    <row r="5" spans="4:10" ht="15.75" thickBot="1">
      <c r="D5" s="30"/>
      <c r="E5" s="24"/>
      <c r="F5" s="24"/>
      <c r="G5" s="29" t="s">
        <v>33</v>
      </c>
      <c r="H5" s="24"/>
      <c r="I5" s="24"/>
      <c r="J5" s="31"/>
    </row>
    <row r="6" ht="13.5" thickBot="1"/>
    <row r="7" spans="4:11" ht="12.75">
      <c r="D7" s="7"/>
      <c r="E7" s="7"/>
      <c r="F7" s="7" t="s">
        <v>18</v>
      </c>
      <c r="G7" s="7" t="s">
        <v>20</v>
      </c>
      <c r="H7" s="7" t="s">
        <v>22</v>
      </c>
      <c r="I7" s="7" t="s">
        <v>24</v>
      </c>
      <c r="J7" s="7" t="s">
        <v>27</v>
      </c>
      <c r="K7" s="7" t="s">
        <v>30</v>
      </c>
    </row>
    <row r="8" spans="4:11" ht="12.75">
      <c r="D8" s="8" t="s">
        <v>15</v>
      </c>
      <c r="E8" s="8" t="s">
        <v>16</v>
      </c>
      <c r="F8" s="8" t="s">
        <v>19</v>
      </c>
      <c r="G8" s="8" t="s">
        <v>21</v>
      </c>
      <c r="H8" s="8" t="s">
        <v>16</v>
      </c>
      <c r="I8" s="8" t="s">
        <v>25</v>
      </c>
      <c r="J8" s="8" t="s">
        <v>28</v>
      </c>
      <c r="K8" s="8" t="s">
        <v>31</v>
      </c>
    </row>
    <row r="9" spans="4:11" ht="13.5" thickBot="1">
      <c r="D9" s="9" t="s">
        <v>17</v>
      </c>
      <c r="E9" s="9" t="s">
        <v>34</v>
      </c>
      <c r="F9" s="9" t="s">
        <v>35</v>
      </c>
      <c r="G9" s="9" t="s">
        <v>22</v>
      </c>
      <c r="H9" s="9" t="s">
        <v>23</v>
      </c>
      <c r="I9" s="9" t="s">
        <v>26</v>
      </c>
      <c r="J9" s="9" t="s">
        <v>29</v>
      </c>
      <c r="K9" s="9" t="s">
        <v>32</v>
      </c>
    </row>
    <row r="10" spans="3:11" ht="12.75">
      <c r="C10" s="5" t="s">
        <v>4</v>
      </c>
      <c r="D10" s="10">
        <v>10.3</v>
      </c>
      <c r="E10" s="25">
        <v>49.2</v>
      </c>
      <c r="F10" s="25">
        <v>11830</v>
      </c>
      <c r="G10" s="12">
        <f>F10/$F$20</f>
        <v>0.5728813559322034</v>
      </c>
      <c r="H10" s="13">
        <v>0.6</v>
      </c>
      <c r="I10" s="14">
        <v>5.4</v>
      </c>
      <c r="J10" s="13">
        <v>36.4</v>
      </c>
      <c r="K10" s="14">
        <v>69.9</v>
      </c>
    </row>
    <row r="11" spans="3:11" ht="12.75">
      <c r="C11" s="5" t="s">
        <v>5</v>
      </c>
      <c r="D11" s="15">
        <v>1.4</v>
      </c>
      <c r="E11" s="26">
        <v>4.6</v>
      </c>
      <c r="F11" s="26">
        <v>7048</v>
      </c>
      <c r="G11" s="17">
        <f aca="true" t="shared" si="0" ref="G11:G19">F11/$F$20</f>
        <v>0.34130750605326876</v>
      </c>
      <c r="H11" s="18">
        <v>4.3</v>
      </c>
      <c r="I11" s="19">
        <v>7.3</v>
      </c>
      <c r="J11" s="18">
        <v>34.3</v>
      </c>
      <c r="K11" s="19">
        <v>70.5</v>
      </c>
    </row>
    <row r="12" spans="3:11" ht="12.75">
      <c r="C12" s="5" t="s">
        <v>6</v>
      </c>
      <c r="D12" s="15">
        <v>2.4</v>
      </c>
      <c r="E12" s="26">
        <v>6.2</v>
      </c>
      <c r="F12" s="26">
        <v>5946</v>
      </c>
      <c r="G12" s="17">
        <f t="shared" si="0"/>
        <v>0.2879418886198547</v>
      </c>
      <c r="H12" s="18">
        <v>3.7</v>
      </c>
      <c r="I12" s="19">
        <v>6.5</v>
      </c>
      <c r="J12" s="18">
        <v>38.3</v>
      </c>
      <c r="K12" s="19">
        <v>70.3</v>
      </c>
    </row>
    <row r="13" spans="3:11" ht="12.75">
      <c r="C13" s="5" t="s">
        <v>7</v>
      </c>
      <c r="D13" s="15">
        <v>3.7</v>
      </c>
      <c r="E13" s="26">
        <v>9.8</v>
      </c>
      <c r="F13" s="26">
        <v>5975</v>
      </c>
      <c r="G13" s="17">
        <f t="shared" si="0"/>
        <v>0.28934624697336564</v>
      </c>
      <c r="H13" s="18">
        <v>2.7</v>
      </c>
      <c r="I13" s="19">
        <v>5.6</v>
      </c>
      <c r="J13" s="18">
        <v>30</v>
      </c>
      <c r="K13" s="19">
        <v>71.4</v>
      </c>
    </row>
    <row r="14" spans="3:11" ht="12.75">
      <c r="C14" s="5" t="s">
        <v>8</v>
      </c>
      <c r="D14" s="15">
        <v>38.7</v>
      </c>
      <c r="E14" s="26">
        <v>145.4</v>
      </c>
      <c r="F14" s="26">
        <v>8061</v>
      </c>
      <c r="G14" s="17">
        <f t="shared" si="0"/>
        <v>0.390363196125908</v>
      </c>
      <c r="H14" s="18">
        <v>5.4</v>
      </c>
      <c r="I14" s="19">
        <v>5.2</v>
      </c>
      <c r="J14" s="18">
        <v>22.8</v>
      </c>
      <c r="K14" s="19">
        <v>70.2</v>
      </c>
    </row>
    <row r="15" spans="3:11" ht="12.75">
      <c r="C15" s="5" t="s">
        <v>9</v>
      </c>
      <c r="D15" s="15">
        <v>5.4</v>
      </c>
      <c r="E15" s="26">
        <v>17.5</v>
      </c>
      <c r="F15" s="26">
        <v>9402</v>
      </c>
      <c r="G15" s="17">
        <f t="shared" si="0"/>
        <v>0.45530266343825665</v>
      </c>
      <c r="H15" s="18">
        <v>4.2</v>
      </c>
      <c r="I15" s="19">
        <v>4.9</v>
      </c>
      <c r="J15" s="18">
        <v>28.6</v>
      </c>
      <c r="K15" s="19">
        <v>70.2</v>
      </c>
    </row>
    <row r="16" spans="3:11" ht="12.75">
      <c r="C16" s="5" t="s">
        <v>10</v>
      </c>
      <c r="D16" s="15">
        <v>22.4</v>
      </c>
      <c r="E16" s="26">
        <v>32.3</v>
      </c>
      <c r="F16" s="26">
        <v>5512</v>
      </c>
      <c r="G16" s="17">
        <f t="shared" si="0"/>
        <v>0.2669249394673123</v>
      </c>
      <c r="H16" s="18">
        <v>-2.2</v>
      </c>
      <c r="I16" s="19">
        <v>3.6</v>
      </c>
      <c r="J16" s="18">
        <v>16.7</v>
      </c>
      <c r="K16" s="19">
        <v>68.5</v>
      </c>
    </row>
    <row r="17" spans="3:11" ht="12.75">
      <c r="C17" s="5" t="s">
        <v>11</v>
      </c>
      <c r="D17" s="15">
        <v>8.3</v>
      </c>
      <c r="E17" s="26">
        <v>11.6</v>
      </c>
      <c r="F17" s="26">
        <v>4871</v>
      </c>
      <c r="G17" s="17">
        <f t="shared" si="0"/>
        <v>0.23588377723970944</v>
      </c>
      <c r="H17" s="18">
        <v>-1.7</v>
      </c>
      <c r="I17" s="19">
        <v>3.3</v>
      </c>
      <c r="J17" s="18">
        <v>32.9</v>
      </c>
      <c r="K17" s="19">
        <v>71.1</v>
      </c>
    </row>
    <row r="18" spans="3:11" ht="12.75">
      <c r="C18" s="5" t="s">
        <v>12</v>
      </c>
      <c r="D18" s="15">
        <v>10.1</v>
      </c>
      <c r="E18" s="26">
        <v>46.2</v>
      </c>
      <c r="F18" s="26">
        <v>10384</v>
      </c>
      <c r="G18" s="17">
        <f t="shared" si="0"/>
        <v>0.5028571428571429</v>
      </c>
      <c r="H18" s="18">
        <v>4</v>
      </c>
      <c r="I18" s="19">
        <v>4.7</v>
      </c>
      <c r="J18" s="18">
        <v>30.4</v>
      </c>
      <c r="K18" s="19">
        <v>69.3</v>
      </c>
    </row>
    <row r="19" spans="3:11" ht="12.75">
      <c r="C19" s="5" t="s">
        <v>13</v>
      </c>
      <c r="D19" s="15">
        <v>2</v>
      </c>
      <c r="E19" s="26">
        <v>18.6</v>
      </c>
      <c r="F19" s="26">
        <v>14492</v>
      </c>
      <c r="G19" s="17">
        <f t="shared" si="0"/>
        <v>0.7017917675544795</v>
      </c>
      <c r="H19" s="18">
        <v>4</v>
      </c>
      <c r="I19" s="19">
        <v>5.8</v>
      </c>
      <c r="J19" s="18">
        <v>36.4</v>
      </c>
      <c r="K19" s="19">
        <v>69.4</v>
      </c>
    </row>
    <row r="20" spans="3:11" ht="13.5" thickBot="1">
      <c r="C20" s="5" t="s">
        <v>14</v>
      </c>
      <c r="D20" s="20">
        <v>375.8</v>
      </c>
      <c r="E20" s="27">
        <v>8092.8</v>
      </c>
      <c r="F20" s="27">
        <v>20650</v>
      </c>
      <c r="G20" s="21"/>
      <c r="H20" s="22">
        <v>4</v>
      </c>
      <c r="I20" s="23">
        <v>5.1</v>
      </c>
      <c r="J20" s="22">
        <v>56.6</v>
      </c>
      <c r="K20" s="23">
        <v>71.4</v>
      </c>
    </row>
    <row r="21" spans="4:5" ht="12.75">
      <c r="D21" s="4"/>
      <c r="E21" s="4"/>
    </row>
    <row r="22" ht="15.75"/>
    <row r="23" spans="5:8" ht="16.5" thickBot="1">
      <c r="E23" s="6" t="s">
        <v>15</v>
      </c>
      <c r="F23" s="6"/>
      <c r="G23" s="6"/>
      <c r="H23" s="6" t="s">
        <v>16</v>
      </c>
    </row>
    <row r="24" spans="4:8" ht="15.75">
      <c r="D24" s="5" t="s">
        <v>4</v>
      </c>
      <c r="E24" s="10">
        <v>10.3</v>
      </c>
      <c r="G24" s="5" t="s">
        <v>4</v>
      </c>
      <c r="H24" s="11">
        <v>49.2</v>
      </c>
    </row>
    <row r="25" spans="4:8" ht="15.75">
      <c r="D25" s="5" t="s">
        <v>5</v>
      </c>
      <c r="E25" s="15">
        <v>1.4</v>
      </c>
      <c r="G25" s="5" t="s">
        <v>5</v>
      </c>
      <c r="H25" s="16">
        <v>4.6</v>
      </c>
    </row>
    <row r="26" spans="4:8" ht="15.75">
      <c r="D26" s="5" t="s">
        <v>6</v>
      </c>
      <c r="E26" s="15">
        <v>2.4</v>
      </c>
      <c r="G26" s="5" t="s">
        <v>6</v>
      </c>
      <c r="H26" s="16">
        <v>6.2</v>
      </c>
    </row>
    <row r="27" spans="4:8" ht="15.75">
      <c r="D27" s="5" t="s">
        <v>7</v>
      </c>
      <c r="E27" s="15">
        <v>3.7</v>
      </c>
      <c r="G27" s="5" t="s">
        <v>7</v>
      </c>
      <c r="H27" s="16">
        <v>9.8</v>
      </c>
    </row>
    <row r="28" spans="4:8" ht="15.75">
      <c r="D28" s="5" t="s">
        <v>8</v>
      </c>
      <c r="E28" s="15">
        <v>38.7</v>
      </c>
      <c r="G28" s="5" t="s">
        <v>8</v>
      </c>
      <c r="H28" s="16">
        <v>145.4</v>
      </c>
    </row>
    <row r="29" spans="4:8" ht="15.75">
      <c r="D29" s="5" t="s">
        <v>9</v>
      </c>
      <c r="E29" s="15">
        <v>5.4</v>
      </c>
      <c r="G29" s="5" t="s">
        <v>9</v>
      </c>
      <c r="H29" s="16">
        <v>17.5</v>
      </c>
    </row>
    <row r="30" spans="4:8" ht="15.75">
      <c r="D30" s="5" t="s">
        <v>10</v>
      </c>
      <c r="E30" s="15">
        <v>22.4</v>
      </c>
      <c r="G30" s="5" t="s">
        <v>10</v>
      </c>
      <c r="H30" s="16">
        <v>32.3</v>
      </c>
    </row>
    <row r="31" spans="4:8" ht="15.75">
      <c r="D31" s="5" t="s">
        <v>11</v>
      </c>
      <c r="E31" s="15">
        <v>8.3</v>
      </c>
      <c r="G31" s="5" t="s">
        <v>11</v>
      </c>
      <c r="H31" s="16">
        <v>11.6</v>
      </c>
    </row>
    <row r="32" spans="4:8" ht="15.75">
      <c r="D32" s="5" t="s">
        <v>12</v>
      </c>
      <c r="E32" s="15">
        <v>10.1</v>
      </c>
      <c r="G32" s="5" t="s">
        <v>12</v>
      </c>
      <c r="H32" s="16">
        <v>46.2</v>
      </c>
    </row>
    <row r="33" spans="4:8" ht="15.75">
      <c r="D33" s="5" t="s">
        <v>13</v>
      </c>
      <c r="E33" s="15">
        <v>2</v>
      </c>
      <c r="G33" s="5" t="s">
        <v>13</v>
      </c>
      <c r="H33" s="16">
        <v>18.6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B1">
      <selection activeCell="B5" sqref="B5"/>
    </sheetView>
  </sheetViews>
  <sheetFormatPr defaultColWidth="11.421875" defaultRowHeight="12"/>
  <cols>
    <col min="2" max="2" width="29.140625" style="0" bestFit="1" customWidth="1"/>
    <col min="7" max="7" width="17.140625" style="0" customWidth="1"/>
    <col min="8" max="9" width="17.140625" style="0" bestFit="1" customWidth="1"/>
    <col min="10" max="10" width="12.00390625" style="0" customWidth="1"/>
    <col min="11" max="12" width="9.8515625" style="0" customWidth="1"/>
    <col min="13" max="13" width="9.421875" style="0" customWidth="1"/>
  </cols>
  <sheetData>
    <row r="1" s="1" customFormat="1" ht="28.5">
      <c r="H1" s="28" t="s">
        <v>0</v>
      </c>
    </row>
    <row r="2" s="1" customFormat="1" ht="12.75">
      <c r="H2" s="2" t="s">
        <v>1</v>
      </c>
    </row>
    <row r="3" s="1" customFormat="1" ht="12.75">
      <c r="H3" s="2" t="s">
        <v>2</v>
      </c>
    </row>
    <row r="4" spans="2:14" s="1" customFormat="1" ht="13.5" thickBot="1">
      <c r="B4" s="2" t="s">
        <v>65</v>
      </c>
      <c r="N4" s="3" t="s">
        <v>3</v>
      </c>
    </row>
    <row r="5" spans="3:14" s="1" customFormat="1" ht="15.75" thickBot="1">
      <c r="C5" s="30"/>
      <c r="D5" s="51"/>
      <c r="E5" s="24"/>
      <c r="F5" s="24"/>
      <c r="G5" s="29"/>
      <c r="H5" s="29" t="s">
        <v>33</v>
      </c>
      <c r="I5" s="24"/>
      <c r="J5" s="51"/>
      <c r="K5" s="51"/>
      <c r="L5" s="51"/>
      <c r="M5" s="51"/>
      <c r="N5" s="31"/>
    </row>
    <row r="6" spans="2:14" ht="13.5" thickBot="1">
      <c r="B6" s="52"/>
      <c r="C6" s="56" t="s">
        <v>66</v>
      </c>
      <c r="E6" s="48"/>
      <c r="F6" s="49"/>
      <c r="G6" s="47"/>
      <c r="H6" s="50" t="s">
        <v>68</v>
      </c>
      <c r="I6" s="48"/>
      <c r="J6" s="49"/>
      <c r="K6" s="55" t="s">
        <v>69</v>
      </c>
      <c r="L6" s="48"/>
      <c r="M6" s="48"/>
      <c r="N6" s="49"/>
    </row>
    <row r="7" spans="3:14" s="38" customFormat="1" ht="66" thickBot="1">
      <c r="C7" s="41">
        <v>1980</v>
      </c>
      <c r="D7" s="41">
        <v>1990</v>
      </c>
      <c r="E7" s="41">
        <v>2007</v>
      </c>
      <c r="F7" s="41" t="s">
        <v>67</v>
      </c>
      <c r="G7" s="41">
        <v>1980</v>
      </c>
      <c r="H7" s="41">
        <v>1990</v>
      </c>
      <c r="I7" s="41">
        <v>2007</v>
      </c>
      <c r="J7" s="41" t="s">
        <v>67</v>
      </c>
      <c r="K7" s="41">
        <v>1980</v>
      </c>
      <c r="L7" s="41">
        <v>1990</v>
      </c>
      <c r="M7" s="41">
        <v>2007</v>
      </c>
      <c r="N7" s="41" t="s">
        <v>67</v>
      </c>
    </row>
    <row r="8" spans="2:14" ht="13.5" thickBot="1">
      <c r="B8" s="33" t="s">
        <v>13</v>
      </c>
      <c r="C8" s="39">
        <v>21408.408997073257</v>
      </c>
      <c r="D8" s="40">
        <v>16401.0757594983</v>
      </c>
      <c r="E8" s="40">
        <v>26293.8694997113</v>
      </c>
      <c r="F8" s="42">
        <f>EXP(LN(E8/D8)/17)-1</f>
        <v>0.0281530652233124</v>
      </c>
      <c r="G8" s="43">
        <v>1901200</v>
      </c>
      <c r="H8" s="43">
        <v>1998100</v>
      </c>
      <c r="I8" s="43">
        <v>2018122</v>
      </c>
      <c r="J8" s="42">
        <f aca="true" t="shared" si="0" ref="J8:J32">EXP(LN(I8/H8)/17)-1</f>
        <v>0.0005866806755330245</v>
      </c>
      <c r="K8" s="53">
        <v>70.2809756097561</v>
      </c>
      <c r="L8" s="53">
        <v>73.2536585365854</v>
      </c>
      <c r="M8" s="53">
        <v>77.739756097561</v>
      </c>
      <c r="N8" s="42">
        <f aca="true" t="shared" si="1" ref="N8:N46">EXP(LN(M8/L8)/17)-1</f>
        <v>0.0035025074629000397</v>
      </c>
    </row>
    <row r="9" spans="2:14" ht="13.5" thickBot="1">
      <c r="B9" s="33" t="s">
        <v>4</v>
      </c>
      <c r="C9" s="34">
        <v>21302.24760772535</v>
      </c>
      <c r="D9" s="35">
        <v>16319.7450548361</v>
      </c>
      <c r="E9" s="35">
        <v>22953.0629567035</v>
      </c>
      <c r="F9" s="42">
        <f aca="true" t="shared" si="2" ref="F9:F32">EXP(LN(E9/D9)/17)-1</f>
        <v>0.02026589452826899</v>
      </c>
      <c r="G9" s="43">
        <v>10232000</v>
      </c>
      <c r="H9" s="43">
        <v>10363000</v>
      </c>
      <c r="I9" s="43">
        <v>10334160</v>
      </c>
      <c r="J9" s="42">
        <f t="shared" si="0"/>
        <v>-0.00016391936286308528</v>
      </c>
      <c r="K9" s="53">
        <v>70.2780487804878</v>
      </c>
      <c r="L9" s="53">
        <v>71.3839024390244</v>
      </c>
      <c r="M9" s="53">
        <v>76.7141463414634</v>
      </c>
      <c r="N9" s="42">
        <f t="shared" si="1"/>
        <v>0.004245087363394795</v>
      </c>
    </row>
    <row r="10" spans="2:14" ht="13.5" thickBot="1">
      <c r="B10" s="33" t="s">
        <v>37</v>
      </c>
      <c r="C10" s="34">
        <v>16242.39930958853</v>
      </c>
      <c r="D10" s="35">
        <v>12443.3731450573</v>
      </c>
      <c r="E10" s="35">
        <v>19341.5392098772</v>
      </c>
      <c r="F10" s="42">
        <f t="shared" si="2"/>
        <v>0.02628461416629091</v>
      </c>
      <c r="G10" s="43">
        <v>4984300</v>
      </c>
      <c r="H10" s="43">
        <v>5283000</v>
      </c>
      <c r="I10" s="43">
        <v>5397318</v>
      </c>
      <c r="J10" s="42">
        <f t="shared" si="0"/>
        <v>0.0012600900319412744</v>
      </c>
      <c r="K10" s="53">
        <v>70.4085365853659</v>
      </c>
      <c r="L10" s="53">
        <v>70.9326829268293</v>
      </c>
      <c r="M10" s="53">
        <v>74.1926829268293</v>
      </c>
      <c r="N10" s="42">
        <f t="shared" si="1"/>
        <v>0.0026466864817680236</v>
      </c>
    </row>
    <row r="11" spans="2:14" ht="13.5" thickBot="1">
      <c r="B11" s="33" t="s">
        <v>12</v>
      </c>
      <c r="C11" s="34">
        <v>16723.288716808347</v>
      </c>
      <c r="D11" s="35">
        <v>12388.6550710387</v>
      </c>
      <c r="E11" s="35">
        <v>17894.3798819037</v>
      </c>
      <c r="F11" s="42">
        <f t="shared" si="2"/>
        <v>0.021865356762213572</v>
      </c>
      <c r="G11" s="43">
        <v>10707475</v>
      </c>
      <c r="H11" s="43">
        <v>10373988</v>
      </c>
      <c r="I11" s="43">
        <v>10055579</v>
      </c>
      <c r="J11" s="42">
        <f t="shared" si="0"/>
        <v>-0.001832079356575922</v>
      </c>
      <c r="K11" s="53">
        <v>69.0617073170732</v>
      </c>
      <c r="L11" s="53">
        <v>69.3156097560976</v>
      </c>
      <c r="M11" s="53">
        <v>73.0885365853659</v>
      </c>
      <c r="N11" s="42">
        <f t="shared" si="1"/>
        <v>0.003122594960411229</v>
      </c>
    </row>
    <row r="12" spans="2:14" ht="13.5" thickBot="1">
      <c r="B12" s="33" t="s">
        <v>8</v>
      </c>
      <c r="C12" s="34">
        <v>7063.159626362401</v>
      </c>
      <c r="D12" s="35">
        <v>8164.15432319145</v>
      </c>
      <c r="E12" s="35">
        <v>15633.9730689015</v>
      </c>
      <c r="F12" s="42">
        <f t="shared" si="2"/>
        <v>0.038956916224929916</v>
      </c>
      <c r="G12" s="43">
        <v>35578000</v>
      </c>
      <c r="H12" s="43">
        <v>38118800</v>
      </c>
      <c r="I12" s="43">
        <v>38120560</v>
      </c>
      <c r="J12" s="42">
        <f t="shared" si="0"/>
        <v>2.7159082229832876E-06</v>
      </c>
      <c r="K12" s="53">
        <v>70.0975609756098</v>
      </c>
      <c r="L12" s="53">
        <v>70.890243902439</v>
      </c>
      <c r="M12" s="53">
        <v>75.1439024390244</v>
      </c>
      <c r="N12" s="42">
        <f t="shared" si="1"/>
        <v>0.003433655295573823</v>
      </c>
    </row>
    <row r="13" spans="2:14" ht="13.5" thickBot="1">
      <c r="B13" s="33" t="s">
        <v>38</v>
      </c>
      <c r="C13" s="34">
        <v>9877.87094481335</v>
      </c>
      <c r="D13" s="35">
        <v>11417.6186075463</v>
      </c>
      <c r="E13" s="35">
        <v>14729.0797002782</v>
      </c>
      <c r="F13" s="42">
        <f t="shared" si="2"/>
        <v>0.01509312657923978</v>
      </c>
      <c r="G13" s="43">
        <v>4588000</v>
      </c>
      <c r="H13" s="43">
        <v>4780000</v>
      </c>
      <c r="I13" s="43">
        <v>4435982</v>
      </c>
      <c r="J13" s="42">
        <f t="shared" si="0"/>
        <v>-0.004383981863341213</v>
      </c>
      <c r="K13" s="53">
        <v>70.1753658536586</v>
      </c>
      <c r="L13" s="53">
        <v>72.1704878048781</v>
      </c>
      <c r="M13" s="53">
        <v>75.6658536585366</v>
      </c>
      <c r="N13" s="42">
        <f t="shared" si="1"/>
        <v>0.002785978231761188</v>
      </c>
    </row>
    <row r="14" spans="2:14" ht="13.5" thickBot="1">
      <c r="B14" s="33" t="s">
        <v>5</v>
      </c>
      <c r="C14" s="35">
        <v>9144.2686458619</v>
      </c>
      <c r="D14" s="35">
        <v>10194.3510818051</v>
      </c>
      <c r="E14" s="35">
        <v>19327.1488874367</v>
      </c>
      <c r="F14" s="42">
        <f t="shared" si="2"/>
        <v>0.03834495989105524</v>
      </c>
      <c r="G14" s="43">
        <v>1477000</v>
      </c>
      <c r="H14" s="43">
        <v>1569000</v>
      </c>
      <c r="I14" s="43">
        <v>1341672</v>
      </c>
      <c r="J14" s="42">
        <f t="shared" si="0"/>
        <v>-0.00916491300381772</v>
      </c>
      <c r="K14" s="53">
        <v>69.0780487804878</v>
      </c>
      <c r="L14" s="53">
        <v>69.4780487804878</v>
      </c>
      <c r="M14" s="53">
        <v>72.909756097561</v>
      </c>
      <c r="N14" s="42">
        <f t="shared" si="1"/>
        <v>0.002840001701078787</v>
      </c>
    </row>
    <row r="15" spans="2:14" ht="13.5" thickBot="1">
      <c r="B15" s="33" t="s">
        <v>7</v>
      </c>
      <c r="C15" s="34">
        <v>11271.674882785848</v>
      </c>
      <c r="D15" s="35">
        <v>12566.0580944418</v>
      </c>
      <c r="E15" s="35">
        <v>16658.9064593993</v>
      </c>
      <c r="F15" s="42">
        <f t="shared" si="2"/>
        <v>0.016723331600679625</v>
      </c>
      <c r="G15" s="43">
        <v>3413000</v>
      </c>
      <c r="H15" s="43">
        <v>3698000</v>
      </c>
      <c r="I15" s="43">
        <v>3375618</v>
      </c>
      <c r="J15" s="42">
        <f t="shared" si="0"/>
        <v>-0.005351143952541881</v>
      </c>
      <c r="K15" s="53">
        <v>70.4821951219512</v>
      </c>
      <c r="L15" s="53">
        <v>71.1607317073171</v>
      </c>
      <c r="M15" s="53">
        <v>70.8846341463415</v>
      </c>
      <c r="N15" s="42">
        <f t="shared" si="1"/>
        <v>-0.0002286480314384054</v>
      </c>
    </row>
    <row r="16" spans="2:14" ht="13.5" thickBot="1">
      <c r="B16" s="33" t="s">
        <v>10</v>
      </c>
      <c r="C16" s="35">
        <v>7638.731221587</v>
      </c>
      <c r="D16" s="35">
        <v>7850.93722285173</v>
      </c>
      <c r="E16" s="35">
        <v>10750.4742984139</v>
      </c>
      <c r="F16" s="42">
        <f t="shared" si="2"/>
        <v>0.018661217021574306</v>
      </c>
      <c r="G16" s="43">
        <v>22201000</v>
      </c>
      <c r="H16" s="43">
        <v>23207000</v>
      </c>
      <c r="I16" s="43">
        <v>21546873</v>
      </c>
      <c r="J16" s="42">
        <f t="shared" si="0"/>
        <v>-0.004356556419826352</v>
      </c>
      <c r="K16" s="53">
        <v>69.0909756097561</v>
      </c>
      <c r="L16" s="53">
        <v>69.7412195121951</v>
      </c>
      <c r="M16" s="53">
        <v>72.57</v>
      </c>
      <c r="N16" s="42">
        <f t="shared" si="1"/>
        <v>0.0023415657602703366</v>
      </c>
    </row>
    <row r="17" spans="2:14" ht="13.5" thickBot="1">
      <c r="B17" s="33" t="s">
        <v>39</v>
      </c>
      <c r="C17" s="34">
        <v>11976.626662156814</v>
      </c>
      <c r="D17" s="35">
        <v>12629.5992354339</v>
      </c>
      <c r="E17" s="35">
        <v>13872.7485891248</v>
      </c>
      <c r="F17" s="42">
        <f t="shared" si="2"/>
        <v>0.005537817211377805</v>
      </c>
      <c r="G17" s="43">
        <v>139010000</v>
      </c>
      <c r="H17" s="43">
        <v>148292000</v>
      </c>
      <c r="I17" s="43">
        <v>142100000</v>
      </c>
      <c r="J17" s="42">
        <f t="shared" si="0"/>
        <v>-0.0025058121322227844</v>
      </c>
      <c r="K17" s="53">
        <v>67.0339024390244</v>
      </c>
      <c r="L17" s="53">
        <v>68.9024390243902</v>
      </c>
      <c r="M17" s="53">
        <v>67.5829268292683</v>
      </c>
      <c r="N17" s="42">
        <f t="shared" si="1"/>
        <v>-0.0011367761695060263</v>
      </c>
    </row>
    <row r="18" spans="2:14" ht="13.5" thickBot="1">
      <c r="B18" s="33" t="s">
        <v>11</v>
      </c>
      <c r="C18" s="35">
        <v>5841.11440583804</v>
      </c>
      <c r="D18" s="35">
        <v>7543.11580146542</v>
      </c>
      <c r="E18" s="35">
        <v>10528.8926890416</v>
      </c>
      <c r="F18" s="42">
        <f t="shared" si="2"/>
        <v>0.019810607540204694</v>
      </c>
      <c r="G18" s="43">
        <v>8862000</v>
      </c>
      <c r="H18" s="43">
        <v>8718000</v>
      </c>
      <c r="I18" s="43">
        <v>7659764</v>
      </c>
      <c r="J18" s="42">
        <f t="shared" si="0"/>
        <v>-0.007583375300963202</v>
      </c>
      <c r="K18" s="53">
        <v>71.1575609756098</v>
      </c>
      <c r="L18" s="53">
        <v>71.6414634146342</v>
      </c>
      <c r="M18" s="53">
        <v>72.6839024390244</v>
      </c>
      <c r="N18" s="42">
        <f t="shared" si="1"/>
        <v>0.0008501218077028305</v>
      </c>
    </row>
    <row r="19" spans="2:14" ht="13.5" thickBot="1">
      <c r="B19" s="33" t="s">
        <v>40</v>
      </c>
      <c r="C19" s="34">
        <v>4982.301645927135</v>
      </c>
      <c r="D19" s="35">
        <v>6434.05960949812</v>
      </c>
      <c r="E19" s="35">
        <v>10238.2240921646</v>
      </c>
      <c r="F19" s="42">
        <f t="shared" si="2"/>
        <v>0.027701599374560182</v>
      </c>
      <c r="G19" s="43">
        <v>9643000</v>
      </c>
      <c r="H19" s="43">
        <v>10189000</v>
      </c>
      <c r="I19" s="43">
        <v>9702000</v>
      </c>
      <c r="J19" s="42">
        <f t="shared" si="0"/>
        <v>-0.002876833793585498</v>
      </c>
      <c r="K19" s="53">
        <v>70.6317073170732</v>
      </c>
      <c r="L19" s="53">
        <v>70.8365853658537</v>
      </c>
      <c r="M19" s="53">
        <v>70.2034146341464</v>
      </c>
      <c r="N19" s="42">
        <f t="shared" si="1"/>
        <v>-0.000528016922266894</v>
      </c>
    </row>
    <row r="20" spans="2:14" ht="13.5" thickBot="1">
      <c r="B20" s="33" t="s">
        <v>6</v>
      </c>
      <c r="C20" s="35">
        <v>8167.14150056017</v>
      </c>
      <c r="D20" s="35">
        <v>10080.5969835995</v>
      </c>
      <c r="E20" s="35">
        <v>16317.3380029022</v>
      </c>
      <c r="F20" s="42">
        <f t="shared" si="2"/>
        <v>0.02873545824079926</v>
      </c>
      <c r="G20" s="43">
        <v>2544000</v>
      </c>
      <c r="H20" s="43">
        <v>2670700</v>
      </c>
      <c r="I20" s="43">
        <v>2276100</v>
      </c>
      <c r="J20" s="42">
        <f t="shared" si="0"/>
        <v>-0.009360454355513248</v>
      </c>
      <c r="K20" s="53">
        <v>68.8085365853659</v>
      </c>
      <c r="L20" s="53">
        <v>69.2731707317073</v>
      </c>
      <c r="M20" s="53">
        <v>71.2170731707317</v>
      </c>
      <c r="N20" s="42">
        <f t="shared" si="1"/>
        <v>0.0016292609168628847</v>
      </c>
    </row>
    <row r="21" spans="2:14" ht="13.5" thickBot="1">
      <c r="B21" s="33" t="s">
        <v>41</v>
      </c>
      <c r="C21" s="34">
        <v>6758.735068778718</v>
      </c>
      <c r="D21" s="35">
        <v>8342.21916475989</v>
      </c>
      <c r="E21" s="35">
        <v>8350.1659084661</v>
      </c>
      <c r="F21" s="42">
        <f t="shared" si="2"/>
        <v>5.600980762432428E-05</v>
      </c>
      <c r="G21" s="43">
        <v>1794830</v>
      </c>
      <c r="H21" s="43">
        <v>1909349</v>
      </c>
      <c r="I21" s="43">
        <v>2037031.68325141</v>
      </c>
      <c r="J21" s="42">
        <f t="shared" si="0"/>
        <v>0.0038149847603612397</v>
      </c>
      <c r="K21" s="53">
        <v>69.5806829268293</v>
      </c>
      <c r="L21" s="53">
        <v>71.3351707317073</v>
      </c>
      <c r="M21" s="53">
        <v>74.1319512195122</v>
      </c>
      <c r="N21" s="42">
        <f t="shared" si="1"/>
        <v>0.002264745728196793</v>
      </c>
    </row>
    <row r="22" spans="2:14" ht="13.5" thickBot="1">
      <c r="B22" s="33" t="s">
        <v>42</v>
      </c>
      <c r="C22" s="34">
        <v>5743.499324090261</v>
      </c>
      <c r="D22" s="35">
        <v>7089.12683314706</v>
      </c>
      <c r="E22" s="35">
        <v>10258.6077436612</v>
      </c>
      <c r="F22" s="42">
        <f t="shared" si="2"/>
        <v>0.021976530009112816</v>
      </c>
      <c r="G22" s="43">
        <v>14898332.0898508</v>
      </c>
      <c r="H22" s="43">
        <v>16348000</v>
      </c>
      <c r="I22" s="43">
        <v>15484200</v>
      </c>
      <c r="J22" s="42">
        <f t="shared" si="0"/>
        <v>-0.0031881667632738253</v>
      </c>
      <c r="K22" s="53">
        <v>66.6243902439025</v>
      </c>
      <c r="L22" s="53">
        <v>68.3365853658537</v>
      </c>
      <c r="M22" s="53">
        <v>66.4132313498747</v>
      </c>
      <c r="N22" s="42">
        <f t="shared" si="1"/>
        <v>-0.0016779422140603684</v>
      </c>
    </row>
    <row r="23" spans="2:14" ht="13.5" thickBot="1">
      <c r="B23" s="33" t="s">
        <v>43</v>
      </c>
      <c r="C23" s="34">
        <v>2378.7366649700725</v>
      </c>
      <c r="D23" s="35">
        <v>2936.04385916788</v>
      </c>
      <c r="E23" s="35">
        <v>5376.69528813403</v>
      </c>
      <c r="F23" s="42">
        <f t="shared" si="2"/>
        <v>0.036229739117065396</v>
      </c>
      <c r="G23" s="43">
        <v>3096298</v>
      </c>
      <c r="H23" s="43">
        <v>3544693</v>
      </c>
      <c r="I23" s="43">
        <v>3009161.67523418</v>
      </c>
      <c r="J23" s="42">
        <f t="shared" si="0"/>
        <v>-0.009588442474302017</v>
      </c>
      <c r="K23" s="53">
        <v>70.5424878048781</v>
      </c>
      <c r="L23" s="53">
        <v>68.4612682926829</v>
      </c>
      <c r="M23" s="53">
        <v>71.6982926829268</v>
      </c>
      <c r="N23" s="42">
        <f t="shared" si="1"/>
        <v>0.0027212710366670834</v>
      </c>
    </row>
    <row r="24" spans="2:14" ht="13.5" thickBot="1">
      <c r="B24" s="33" t="s">
        <v>44</v>
      </c>
      <c r="C24" s="34">
        <v>6724.650080543599</v>
      </c>
      <c r="D24" s="35">
        <v>8062.60496464886</v>
      </c>
      <c r="E24" s="35">
        <v>6528.88200430422</v>
      </c>
      <c r="F24" s="42">
        <f t="shared" si="2"/>
        <v>-0.012335113462397573</v>
      </c>
      <c r="G24" s="43">
        <v>50043548</v>
      </c>
      <c r="H24" s="43">
        <v>51892000</v>
      </c>
      <c r="I24" s="43">
        <v>46509350</v>
      </c>
      <c r="J24" s="42">
        <f t="shared" si="0"/>
        <v>-0.006421135132343658</v>
      </c>
      <c r="K24" s="53">
        <v>69.1853658536585</v>
      </c>
      <c r="L24" s="53">
        <v>70.1365853658537</v>
      </c>
      <c r="M24" s="53">
        <v>68.2170731707317</v>
      </c>
      <c r="N24" s="42">
        <f t="shared" si="1"/>
        <v>-0.001631003004165743</v>
      </c>
    </row>
    <row r="25" spans="2:14" ht="13.5" thickBot="1">
      <c r="B25" s="33" t="s">
        <v>45</v>
      </c>
      <c r="C25" s="34">
        <v>1547.5513463398468</v>
      </c>
      <c r="D25" s="35">
        <v>2002.20910670913</v>
      </c>
      <c r="E25" s="35">
        <v>2289.68241093923</v>
      </c>
      <c r="F25" s="42">
        <f t="shared" si="2"/>
        <v>0.00792310524508233</v>
      </c>
      <c r="G25" s="43">
        <v>15951898</v>
      </c>
      <c r="H25" s="43">
        <v>20510000</v>
      </c>
      <c r="I25" s="43">
        <v>26867800</v>
      </c>
      <c r="J25" s="42">
        <f t="shared" si="0"/>
        <v>0.01601010242727008</v>
      </c>
      <c r="K25" s="53">
        <v>67.2682926829268</v>
      </c>
      <c r="L25" s="53">
        <v>69.1731707317073</v>
      </c>
      <c r="M25" s="53">
        <v>67.1368292682927</v>
      </c>
      <c r="N25" s="42">
        <f t="shared" si="1"/>
        <v>-0.0017561218863981765</v>
      </c>
    </row>
    <row r="26" spans="2:14" ht="13.5" thickBot="1">
      <c r="B26" s="33" t="s">
        <v>46</v>
      </c>
      <c r="C26" s="34">
        <v>1790.0967539148228</v>
      </c>
      <c r="D26" s="35">
        <v>2504.82123741648</v>
      </c>
      <c r="E26" s="35">
        <v>1893.99525454351</v>
      </c>
      <c r="F26" s="42">
        <f t="shared" si="2"/>
        <v>-0.016308429148198966</v>
      </c>
      <c r="G26" s="43">
        <v>3632000</v>
      </c>
      <c r="H26" s="43">
        <v>4423000</v>
      </c>
      <c r="I26" s="43">
        <v>5234800</v>
      </c>
      <c r="J26" s="42">
        <f t="shared" si="0"/>
        <v>0.00996166919603092</v>
      </c>
      <c r="K26" s="53">
        <v>65.490243902439</v>
      </c>
      <c r="L26" s="53">
        <v>68.2975609756098</v>
      </c>
      <c r="M26" s="53">
        <v>67.6951219512195</v>
      </c>
      <c r="N26" s="42">
        <f t="shared" si="1"/>
        <v>-0.0005210366869585759</v>
      </c>
    </row>
    <row r="27" spans="2:14" ht="13.5" thickBot="1">
      <c r="B27" s="33" t="s">
        <v>47</v>
      </c>
      <c r="C27" s="35">
        <v>3274.21482818481</v>
      </c>
      <c r="D27" s="35">
        <v>3859.73509277076</v>
      </c>
      <c r="E27" s="35">
        <v>2409.1772717016</v>
      </c>
      <c r="F27" s="42">
        <f t="shared" si="2"/>
        <v>-0.02734351701282134</v>
      </c>
      <c r="G27" s="43">
        <v>4009997</v>
      </c>
      <c r="H27" s="43">
        <v>4388639</v>
      </c>
      <c r="I27" s="43">
        <v>3803704.15747806</v>
      </c>
      <c r="J27" s="42">
        <f t="shared" si="0"/>
        <v>-0.008379038874178457</v>
      </c>
      <c r="K27" s="53">
        <v>64.9093658536585</v>
      </c>
      <c r="L27" s="53">
        <v>67.277756097561</v>
      </c>
      <c r="M27" s="53">
        <v>68.7153658536585</v>
      </c>
      <c r="N27" s="42">
        <f t="shared" si="1"/>
        <v>0.001244490018381006</v>
      </c>
    </row>
    <row r="28" spans="2:14" ht="13.5" thickBot="1">
      <c r="B28" s="33" t="s">
        <v>48</v>
      </c>
      <c r="C28" s="35">
        <v>4241.86977762046</v>
      </c>
      <c r="D28" s="35">
        <v>3910.26824966137</v>
      </c>
      <c r="E28" s="35">
        <v>6706.75163912052</v>
      </c>
      <c r="F28" s="42">
        <f t="shared" si="2"/>
        <v>0.032244759238010845</v>
      </c>
      <c r="G28" s="43">
        <v>2671299</v>
      </c>
      <c r="H28" s="43">
        <v>3289476</v>
      </c>
      <c r="I28" s="43">
        <v>3181326.3984812</v>
      </c>
      <c r="J28" s="42">
        <f t="shared" si="0"/>
        <v>-0.0019645421857978906</v>
      </c>
      <c r="K28" s="53">
        <v>69.8419512195122</v>
      </c>
      <c r="L28" s="53">
        <v>71.8931707317073</v>
      </c>
      <c r="M28" s="53">
        <v>76.4982926829268</v>
      </c>
      <c r="N28" s="42">
        <f t="shared" si="1"/>
        <v>0.0036588623757791705</v>
      </c>
    </row>
    <row r="29" spans="2:14" ht="13.5" thickBot="1">
      <c r="B29" s="33" t="s">
        <v>49</v>
      </c>
      <c r="C29" s="35">
        <v>6040.32439386269</v>
      </c>
      <c r="D29" s="35">
        <v>5398.43803031745</v>
      </c>
      <c r="E29" s="35">
        <v>4402.61179578899</v>
      </c>
      <c r="F29" s="42">
        <f t="shared" si="2"/>
        <v>-0.011923155156519982</v>
      </c>
      <c r="G29" s="43">
        <v>5073001</v>
      </c>
      <c r="H29" s="43">
        <v>5460000</v>
      </c>
      <c r="I29" s="43">
        <v>4398587.55202644</v>
      </c>
      <c r="J29" s="42">
        <f t="shared" si="0"/>
        <v>-0.012635104791222096</v>
      </c>
      <c r="K29" s="53">
        <v>69.3144390243903</v>
      </c>
      <c r="L29" s="53">
        <v>70.2463414634146</v>
      </c>
      <c r="M29" s="53">
        <v>70.8258536585366</v>
      </c>
      <c r="N29" s="42">
        <f t="shared" si="1"/>
        <v>0.0004834033115510561</v>
      </c>
    </row>
    <row r="30" spans="2:14" ht="13.5" thickBot="1">
      <c r="B30" s="33" t="s">
        <v>50</v>
      </c>
      <c r="C30" s="34">
        <v>8026.2701377714375</v>
      </c>
      <c r="D30" s="34">
        <v>7173.3435372066515</v>
      </c>
      <c r="E30" s="34">
        <v>5850.108252570904</v>
      </c>
      <c r="F30" s="42">
        <f t="shared" si="2"/>
        <v>-0.011923155156519982</v>
      </c>
      <c r="G30" s="43">
        <v>2861000</v>
      </c>
      <c r="H30" s="43">
        <v>3668001</v>
      </c>
      <c r="I30" s="43">
        <v>4963331.94734482</v>
      </c>
      <c r="J30" s="42">
        <f t="shared" si="0"/>
        <v>0.017949211664772813</v>
      </c>
      <c r="K30" s="53">
        <v>60.9858048780488</v>
      </c>
      <c r="L30" s="53">
        <v>63.0445365853659</v>
      </c>
      <c r="M30" s="53">
        <v>63.1712195121951</v>
      </c>
      <c r="N30" s="42">
        <f t="shared" si="1"/>
        <v>0.00011808952534075878</v>
      </c>
    </row>
    <row r="31" spans="2:14" ht="13.5" thickBot="1">
      <c r="B31" s="33" t="s">
        <v>51</v>
      </c>
      <c r="C31" s="34">
        <v>5195.480011285512</v>
      </c>
      <c r="D31" s="35">
        <v>4753.92656012159</v>
      </c>
      <c r="E31" s="35">
        <v>7413.78861440803</v>
      </c>
      <c r="F31" s="42">
        <f t="shared" si="2"/>
        <v>0.02648408301729277</v>
      </c>
      <c r="G31" s="43">
        <v>6166000</v>
      </c>
      <c r="H31" s="43">
        <v>7159000</v>
      </c>
      <c r="I31" s="43">
        <v>8556378.8415028</v>
      </c>
      <c r="J31" s="42">
        <f t="shared" si="0"/>
        <v>0.01054383156970018</v>
      </c>
      <c r="K31" s="53">
        <v>67.9073170731707</v>
      </c>
      <c r="L31" s="53">
        <v>65.793512195122</v>
      </c>
      <c r="M31" s="53">
        <v>67.380243902439</v>
      </c>
      <c r="N31" s="42">
        <f t="shared" si="1"/>
        <v>0.0014027843454258448</v>
      </c>
    </row>
    <row r="32" spans="2:14" ht="13.5" thickBot="1">
      <c r="B32" s="33" t="s">
        <v>52</v>
      </c>
      <c r="C32" s="34">
        <v>2766.336123380897</v>
      </c>
      <c r="D32" s="35">
        <v>3065.83165096459</v>
      </c>
      <c r="E32" s="35">
        <v>1656.86741561492</v>
      </c>
      <c r="F32" s="42">
        <f t="shared" si="2"/>
        <v>-0.03555205647480786</v>
      </c>
      <c r="G32" s="43">
        <v>3952695</v>
      </c>
      <c r="H32" s="43">
        <v>5303152</v>
      </c>
      <c r="I32" s="43">
        <v>6740084.52368549</v>
      </c>
      <c r="J32" s="42">
        <f t="shared" si="0"/>
        <v>0.014204115885340762</v>
      </c>
      <c r="K32" s="53">
        <v>62.3154634146342</v>
      </c>
      <c r="L32" s="53">
        <v>63.4048780487805</v>
      </c>
      <c r="M32" s="53">
        <v>66.6607317073171</v>
      </c>
      <c r="N32" s="42">
        <f t="shared" si="1"/>
        <v>0.002949945504725493</v>
      </c>
    </row>
    <row r="33" spans="2:14" ht="13.5" thickBot="1">
      <c r="B33" s="33"/>
      <c r="C33" s="35"/>
      <c r="D33" s="37"/>
      <c r="E33" s="37"/>
      <c r="G33" s="44"/>
      <c r="H33" s="44"/>
      <c r="I33" s="44"/>
      <c r="J33" s="46"/>
      <c r="K33" s="54"/>
      <c r="L33" s="54"/>
      <c r="M33" s="54"/>
      <c r="N33" s="46"/>
    </row>
    <row r="34" spans="2:14" ht="13.5" thickBot="1">
      <c r="B34" s="33" t="s">
        <v>53</v>
      </c>
      <c r="C34" s="34">
        <v>6954.154588105627</v>
      </c>
      <c r="D34" s="35">
        <v>8964.96864032644</v>
      </c>
      <c r="E34" s="35">
        <v>10833.4987644925</v>
      </c>
      <c r="F34" s="42">
        <f aca="true" t="shared" si="3" ref="F34:F42">EXP(LN(E34/D34)/17)-1</f>
        <v>0.011198620432817386</v>
      </c>
      <c r="G34" s="43">
        <v>396325503.089851</v>
      </c>
      <c r="H34" s="43">
        <v>436203965</v>
      </c>
      <c r="I34" s="43">
        <v>445641258.709199</v>
      </c>
      <c r="J34" s="42">
        <f aca="true" t="shared" si="4" ref="J34:J42">EXP(LN(I34/H34)/17)-1</f>
        <v>0.001259871330259843</v>
      </c>
      <c r="K34" s="53">
        <v>67.3385789419687</v>
      </c>
      <c r="L34" s="53">
        <v>68.9392444104044</v>
      </c>
      <c r="M34" s="53">
        <v>69.6823946937159</v>
      </c>
      <c r="N34" s="42">
        <f t="shared" si="1"/>
        <v>0.0006309105901809442</v>
      </c>
    </row>
    <row r="35" spans="2:14" ht="13.5" thickBot="1">
      <c r="B35" s="33" t="s">
        <v>54</v>
      </c>
      <c r="C35" s="35">
        <v>872.291643748468</v>
      </c>
      <c r="D35" s="35">
        <v>1200.11935203801</v>
      </c>
      <c r="E35" s="35">
        <v>2386.53722442279</v>
      </c>
      <c r="F35" s="42">
        <f t="shared" si="3"/>
        <v>0.041265306297332494</v>
      </c>
      <c r="G35" s="43">
        <v>903543454.2</v>
      </c>
      <c r="H35" s="43">
        <v>1120188621.21031</v>
      </c>
      <c r="I35" s="43">
        <v>1522047731.88641</v>
      </c>
      <c r="J35" s="42">
        <f t="shared" si="4"/>
        <v>0.018196488716629933</v>
      </c>
      <c r="K35" s="53">
        <v>54.8200931259</v>
      </c>
      <c r="L35" s="53">
        <v>59.0449040697688</v>
      </c>
      <c r="M35" s="53">
        <v>64.4641214859186</v>
      </c>
      <c r="N35" s="42">
        <f t="shared" si="1"/>
        <v>0.005178691107110112</v>
      </c>
    </row>
    <row r="36" spans="2:14" ht="13.5" thickBot="1">
      <c r="B36" s="33" t="s">
        <v>55</v>
      </c>
      <c r="C36" s="35">
        <v>794.678709264179</v>
      </c>
      <c r="D36" s="35">
        <v>1390.99229883735</v>
      </c>
      <c r="E36" s="35">
        <v>4684.55925470953</v>
      </c>
      <c r="F36" s="42">
        <f t="shared" si="3"/>
        <v>0.07403945603856155</v>
      </c>
      <c r="G36" s="43">
        <v>1359130784</v>
      </c>
      <c r="H36" s="43">
        <v>1595950489</v>
      </c>
      <c r="I36" s="43">
        <v>1912422228.15576</v>
      </c>
      <c r="J36" s="42">
        <f t="shared" si="4"/>
        <v>0.010698063178679718</v>
      </c>
      <c r="K36" s="53">
        <v>63.4581504079017</v>
      </c>
      <c r="L36" s="53">
        <v>66.9198648511995</v>
      </c>
      <c r="M36" s="53">
        <v>72.0966149432109</v>
      </c>
      <c r="N36" s="42">
        <f t="shared" si="1"/>
        <v>0.0043926334051560545</v>
      </c>
    </row>
    <row r="37" spans="2:14" ht="13.5" thickBot="1">
      <c r="B37" s="33" t="s">
        <v>56</v>
      </c>
      <c r="C37" s="35">
        <v>1794.16727646947</v>
      </c>
      <c r="D37" s="35">
        <v>1601.88992136056</v>
      </c>
      <c r="E37" s="35">
        <v>1872.45220718653</v>
      </c>
      <c r="F37" s="42">
        <f t="shared" si="3"/>
        <v>0.009222549174585204</v>
      </c>
      <c r="G37" s="43">
        <v>382918197</v>
      </c>
      <c r="H37" s="43">
        <v>513184840.313438</v>
      </c>
      <c r="I37" s="43">
        <v>799975472.876969</v>
      </c>
      <c r="J37" s="42">
        <f t="shared" si="4"/>
        <v>0.02645837919204097</v>
      </c>
      <c r="K37" s="53">
        <v>48.5560245159661</v>
      </c>
      <c r="L37" s="53">
        <v>50.4289194276662</v>
      </c>
      <c r="M37" s="53">
        <v>50.7803016169328</v>
      </c>
      <c r="N37" s="42">
        <f t="shared" si="1"/>
        <v>0.0004085367962274322</v>
      </c>
    </row>
    <row r="38" spans="2:14" ht="13.5" thickBot="1">
      <c r="B38" s="33" t="s">
        <v>57</v>
      </c>
      <c r="C38" s="35">
        <v>817.546554661971</v>
      </c>
      <c r="D38" s="35">
        <v>794.602803187321</v>
      </c>
      <c r="E38" s="35">
        <v>1147.58769336488</v>
      </c>
      <c r="F38" s="42">
        <f t="shared" si="3"/>
        <v>0.021857508794519864</v>
      </c>
      <c r="G38" s="43">
        <v>402990594</v>
      </c>
      <c r="H38" s="43">
        <v>521885936.313438</v>
      </c>
      <c r="I38" s="43">
        <v>798929818.0053</v>
      </c>
      <c r="J38" s="42">
        <f t="shared" si="4"/>
        <v>0.02536482257812045</v>
      </c>
      <c r="K38" s="53">
        <v>47.8843413740961</v>
      </c>
      <c r="L38" s="53">
        <v>50.9152220130939</v>
      </c>
      <c r="M38" s="53">
        <v>55.5409708988483</v>
      </c>
      <c r="N38" s="42">
        <f t="shared" si="1"/>
        <v>0.0051283420258039225</v>
      </c>
    </row>
    <row r="39" spans="2:14" ht="13.5" thickBot="1">
      <c r="B39" s="33" t="s">
        <v>58</v>
      </c>
      <c r="C39" s="35">
        <v>523.309257111071</v>
      </c>
      <c r="D39" s="35">
        <v>1099.31336336827</v>
      </c>
      <c r="E39" s="35">
        <v>5083.66054046816</v>
      </c>
      <c r="F39" s="42">
        <f t="shared" si="3"/>
        <v>0.09426090783693386</v>
      </c>
      <c r="G39" s="43">
        <v>981235000</v>
      </c>
      <c r="H39" s="43">
        <v>1135185000</v>
      </c>
      <c r="I39" s="43">
        <v>1318309724.22851</v>
      </c>
      <c r="J39" s="42">
        <f t="shared" si="4"/>
        <v>0.008836149778168156</v>
      </c>
      <c r="K39" s="53">
        <v>65.5008292682927</v>
      </c>
      <c r="L39" s="53">
        <v>68.2514634146342</v>
      </c>
      <c r="M39" s="53">
        <v>72.9980487804878</v>
      </c>
      <c r="N39" s="42">
        <f t="shared" si="1"/>
        <v>0.003962762588462843</v>
      </c>
    </row>
    <row r="40" spans="2:14" ht="13.5" thickBot="1">
      <c r="B40" s="33" t="s">
        <v>59</v>
      </c>
      <c r="C40" s="35">
        <v>869.528230288044</v>
      </c>
      <c r="D40" s="35">
        <v>1207.66321487673</v>
      </c>
      <c r="E40" s="35">
        <v>2600.13150906547</v>
      </c>
      <c r="F40" s="42">
        <f t="shared" si="3"/>
        <v>0.04614322216964073</v>
      </c>
      <c r="G40" s="43">
        <v>687332000</v>
      </c>
      <c r="H40" s="43">
        <v>849515000</v>
      </c>
      <c r="I40" s="43">
        <v>1124786997.09709</v>
      </c>
      <c r="J40" s="42">
        <f t="shared" si="4"/>
        <v>0.01664784231427907</v>
      </c>
      <c r="K40" s="53">
        <v>55.7079024390244</v>
      </c>
      <c r="L40" s="53">
        <v>59.6508780487805</v>
      </c>
      <c r="M40" s="53">
        <v>64.7458536585366</v>
      </c>
      <c r="N40" s="42">
        <f t="shared" si="1"/>
        <v>0.004832863968247558</v>
      </c>
    </row>
    <row r="41" spans="2:14" ht="13.5" thickBot="1">
      <c r="B41" s="33" t="s">
        <v>60</v>
      </c>
      <c r="C41" s="35">
        <v>18651.5848972156</v>
      </c>
      <c r="D41" s="35">
        <v>25952.9040348971</v>
      </c>
      <c r="E41" s="35">
        <v>31689.2932614158</v>
      </c>
      <c r="F41" s="42">
        <f t="shared" si="3"/>
        <v>0.0118160502946143</v>
      </c>
      <c r="G41" s="43">
        <v>116782000</v>
      </c>
      <c r="H41" s="43">
        <v>123537000</v>
      </c>
      <c r="I41" s="43">
        <v>127770750</v>
      </c>
      <c r="J41" s="42">
        <f t="shared" si="4"/>
        <v>0.001984138518767997</v>
      </c>
      <c r="K41" s="53">
        <v>76.0917073170732</v>
      </c>
      <c r="L41" s="53">
        <v>78.8368292682927</v>
      </c>
      <c r="M41" s="53">
        <v>82.5070731707317</v>
      </c>
      <c r="N41" s="42">
        <f t="shared" si="1"/>
        <v>0.002680277354998317</v>
      </c>
    </row>
    <row r="42" spans="2:14" ht="13.5" thickBot="1">
      <c r="B42" s="33" t="s">
        <v>61</v>
      </c>
      <c r="C42" s="35">
        <v>5934.40412828465</v>
      </c>
      <c r="D42" s="35">
        <v>6798.48969253341</v>
      </c>
      <c r="E42" s="35">
        <v>9435.04401687165</v>
      </c>
      <c r="F42" s="42">
        <f t="shared" si="3"/>
        <v>0.019465282002043116</v>
      </c>
      <c r="G42" s="43">
        <v>4434466506.26959</v>
      </c>
      <c r="H42" s="43">
        <v>5259139944.18728</v>
      </c>
      <c r="I42" s="43">
        <v>6610256630.21004</v>
      </c>
      <c r="J42" s="42">
        <f t="shared" si="4"/>
        <v>0.013541154629658436</v>
      </c>
      <c r="K42" s="53">
        <v>62.5840119501102</v>
      </c>
      <c r="L42" s="53">
        <v>65.3463947769234</v>
      </c>
      <c r="M42" s="53">
        <v>68.7557065609799</v>
      </c>
      <c r="N42" s="42">
        <f t="shared" si="1"/>
        <v>0.0029960950532343933</v>
      </c>
    </row>
    <row r="43" spans="2:13" ht="13.5" thickBot="1">
      <c r="B43" s="33"/>
      <c r="C43" s="1"/>
      <c r="D43" s="1"/>
      <c r="E43" s="1"/>
      <c r="G43" s="45"/>
      <c r="H43" s="45"/>
      <c r="I43" s="45"/>
      <c r="K43" s="54"/>
      <c r="L43" s="54"/>
      <c r="M43" s="54"/>
    </row>
    <row r="44" spans="2:14" ht="13.5" thickBot="1">
      <c r="B44" s="33" t="s">
        <v>62</v>
      </c>
      <c r="C44" s="35">
        <v>6758.735068778718</v>
      </c>
      <c r="D44" s="35">
        <v>7850.93722285173</v>
      </c>
      <c r="E44" s="35">
        <v>10258.6077436612</v>
      </c>
      <c r="F44" s="42">
        <f>EXP(LN(E44/D44)/17)-1</f>
        <v>0.015858802622011225</v>
      </c>
      <c r="G44" s="43">
        <f>MEDIAN(G8:G32)</f>
        <v>4984300</v>
      </c>
      <c r="H44" s="43">
        <f>MEDIAN(H8:H32)</f>
        <v>5303152</v>
      </c>
      <c r="I44" s="43">
        <f>MEDIAN(I8:I32)</f>
        <v>5397318</v>
      </c>
      <c r="J44" s="42">
        <f>EXP(LN(I44/H44)/17)-1</f>
        <v>0.0010358774896062073</v>
      </c>
      <c r="K44" s="53">
        <f>MEDIAN(K8:K32)</f>
        <v>69.1853658536585</v>
      </c>
      <c r="L44" s="53">
        <f>MEDIAN(L8:L32)</f>
        <v>69.7412195121951</v>
      </c>
      <c r="M44" s="53">
        <f>MEDIAN(M8:M32)</f>
        <v>71.2170731707317</v>
      </c>
      <c r="N44" s="42">
        <f t="shared" si="1"/>
        <v>0.0012325857012280839</v>
      </c>
    </row>
    <row r="45" spans="2:14" ht="13.5" thickBot="1">
      <c r="B45" s="33" t="s">
        <v>63</v>
      </c>
      <c r="C45" s="35">
        <v>8245.079947113249</v>
      </c>
      <c r="D45" s="35">
        <v>8141.276331086218</v>
      </c>
      <c r="E45" s="35">
        <v>11107.07883740447</v>
      </c>
      <c r="F45" s="42">
        <f>EXP(LN(E45/D45)/17)-1</f>
        <v>0.01844065369563297</v>
      </c>
      <c r="G45" s="43">
        <f>AVERAGE(G8:G32)</f>
        <v>14771674.923594031</v>
      </c>
      <c r="H45" s="43">
        <f>AVERAGE(H8:H32)</f>
        <v>15886235.92</v>
      </c>
      <c r="I45" s="43">
        <f>AVERAGE(I8:I32)</f>
        <v>15565980.191160176</v>
      </c>
      <c r="J45" s="42">
        <f>EXP(LN(I45/H45)/17)-1</f>
        <v>-0.0011972411429366225</v>
      </c>
      <c r="K45" s="53">
        <f>AVERAGE(K8:K32)</f>
        <v>68.42203707317077</v>
      </c>
      <c r="L45" s="53">
        <f>AVERAGE(L8:L32)</f>
        <v>69.45523121951221</v>
      </c>
      <c r="M45" s="53">
        <f>AVERAGE(M8:M32)</f>
        <v>71.16563169301939</v>
      </c>
      <c r="N45" s="42">
        <f t="shared" si="1"/>
        <v>0.0014320603641160279</v>
      </c>
    </row>
    <row r="46" spans="2:14" ht="13.5" thickBot="1">
      <c r="B46" s="33" t="s">
        <v>64</v>
      </c>
      <c r="C46" s="36">
        <f>C45/C42</f>
        <v>1.389369474824847</v>
      </c>
      <c r="D46" s="36">
        <f>D45/D42</f>
        <v>1.1975124916387758</v>
      </c>
      <c r="E46" s="36">
        <f>E45/E42</f>
        <v>1.177215370436312</v>
      </c>
      <c r="F46" s="42">
        <f>EXP(LN(E46/D46)/17)-1</f>
        <v>-0.0010050644435856126</v>
      </c>
      <c r="G46" s="36">
        <f>SUM(G8:G32)/G42</f>
        <v>0.08327763273614405</v>
      </c>
      <c r="H46" s="36">
        <f>SUM(H8:H32)/H42</f>
        <v>0.07551727130573142</v>
      </c>
      <c r="I46" s="36">
        <f>SUM(I8:I32)/I42</f>
        <v>0.05887055927609867</v>
      </c>
      <c r="J46" s="42">
        <f>EXP(LN(I46/H46)/17)-1</f>
        <v>-0.01454148724526172</v>
      </c>
      <c r="K46" s="36">
        <f>K45/K42</f>
        <v>1.0932830117652803</v>
      </c>
      <c r="L46" s="36">
        <f>L45/L42</f>
        <v>1.062877783183225</v>
      </c>
      <c r="M46" s="36">
        <f>M45/M42</f>
        <v>1.035050547112073</v>
      </c>
      <c r="N46" s="42">
        <f t="shared" si="1"/>
        <v>-0.0015593626902757896</v>
      </c>
    </row>
    <row r="48" ht="12">
      <c r="C48" s="57" t="s">
        <v>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2000-11-01T05:39:57Z</cp:lastPrinted>
  <dcterms:created xsi:type="dcterms:W3CDTF">2000-11-01T05:12:04Z</dcterms:created>
  <cp:category/>
  <cp:version/>
  <cp:contentType/>
  <cp:contentStatus/>
</cp:coreProperties>
</file>