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580" windowWidth="17000" windowHeight="15060" tabRatio="1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<sst xmlns="http://schemas.openxmlformats.org/spreadsheetml/2006/main" count="291" uniqueCount="174">
  <si>
    <t>thought of as quasi-public goods.  As such, quasi-public goods qualify in principle for public support in</t>
  </si>
  <si>
    <t>their provision.  The efficiency criterion states that public support for a quasi-public good should</t>
  </si>
  <si>
    <t>continue up to the point where the marginal resource cost is equal to the value of external benefits</t>
  </si>
  <si>
    <t>to society.  In practice, while there has been a substantial expansion of public sector support for</t>
  </si>
  <si>
    <t>health care services, costs have risen at a rate faster than improvements in basic health care</t>
  </si>
  <si>
    <t>Azerbajian</t>
  </si>
  <si>
    <t>Bangladesh</t>
  </si>
  <si>
    <t>Belarus</t>
  </si>
  <si>
    <t>Benin</t>
  </si>
  <si>
    <t>Bolivia</t>
  </si>
  <si>
    <t>Brazil</t>
  </si>
  <si>
    <t>Bulgaria</t>
  </si>
  <si>
    <t>Burkina</t>
  </si>
  <si>
    <t>Burma</t>
  </si>
  <si>
    <t>Burundi</t>
  </si>
  <si>
    <t>Cambodia</t>
  </si>
  <si>
    <t>Cameroon</t>
  </si>
  <si>
    <t>Chad</t>
  </si>
  <si>
    <t>Chile</t>
  </si>
  <si>
    <t>China</t>
  </si>
  <si>
    <t>Colombia</t>
  </si>
  <si>
    <t>Cote d'ivoire</t>
  </si>
  <si>
    <t>Croatia</t>
  </si>
  <si>
    <t>© 2006, 2002</t>
  </si>
  <si>
    <t>Other Private</t>
  </si>
  <si>
    <t>Copayments</t>
  </si>
  <si>
    <t>Private Insurance</t>
  </si>
  <si>
    <t>Actual</t>
  </si>
  <si>
    <t>Estimated</t>
  </si>
  <si>
    <t>Private Copay</t>
  </si>
  <si>
    <t>Public</t>
  </si>
  <si>
    <t>Public Assistance</t>
  </si>
  <si>
    <t>Total</t>
  </si>
  <si>
    <t>Vital Statistics</t>
  </si>
  <si>
    <t>PCHE^2</t>
  </si>
  <si>
    <t>PCHE</t>
  </si>
  <si>
    <t>Life Expectancy</t>
  </si>
  <si>
    <t>Estimated LIfe Expectancy</t>
  </si>
  <si>
    <t>LE Rank</t>
  </si>
  <si>
    <t>PPP PCHC Exp</t>
  </si>
  <si>
    <t>PC GDP</t>
  </si>
  <si>
    <t>Mexico</t>
  </si>
  <si>
    <t>United States</t>
  </si>
  <si>
    <t>Turkey</t>
  </si>
  <si>
    <t>Switzerland</t>
  </si>
  <si>
    <t>Greece</t>
  </si>
  <si>
    <t>Japan</t>
  </si>
  <si>
    <t>Czech Republic</t>
  </si>
  <si>
    <t>Denmark</t>
  </si>
  <si>
    <t>Portugal</t>
  </si>
  <si>
    <t>Canada</t>
  </si>
  <si>
    <t>Spain</t>
  </si>
  <si>
    <t>Austria</t>
  </si>
  <si>
    <t>Finland</t>
  </si>
  <si>
    <t>Belgium</t>
  </si>
  <si>
    <t>Sweden</t>
  </si>
  <si>
    <t>United Kingdom</t>
  </si>
  <si>
    <t>Germany</t>
  </si>
  <si>
    <t>France</t>
  </si>
  <si>
    <t>Australia</t>
  </si>
  <si>
    <t>Italy</t>
  </si>
  <si>
    <t>Netherlands</t>
  </si>
  <si>
    <t>Afghanistan</t>
  </si>
  <si>
    <t>Algeria</t>
  </si>
  <si>
    <t>Angola</t>
  </si>
  <si>
    <t>Argentina</t>
  </si>
  <si>
    <t>lay behind the ill-fated initiative to reform health care in the Clinton administration, and which will</t>
  </si>
  <si>
    <t>fundamental measure of health, depends not just on an efficient and cost effective intervention system</t>
  </si>
  <si>
    <t xml:space="preserve">regular exercise figure among the most prominent considerations.  </t>
  </si>
  <si>
    <t xml:space="preserve">     We group health care and education as forms of human capital investment.  Societies that have</t>
  </si>
  <si>
    <t>Because there are significant external benefits to investment in education and health, they often are</t>
  </si>
  <si>
    <t>Nepal</t>
  </si>
  <si>
    <t>Niger</t>
  </si>
  <si>
    <t>Nigeria</t>
  </si>
  <si>
    <t>Pakistan</t>
  </si>
  <si>
    <t>Paraguay</t>
  </si>
  <si>
    <t>Peru</t>
  </si>
  <si>
    <t>Philippines</t>
  </si>
  <si>
    <t>Poland</t>
  </si>
  <si>
    <t>Romania</t>
  </si>
  <si>
    <t>Russia</t>
  </si>
  <si>
    <t>Rwanda</t>
  </si>
  <si>
    <t>Saudi Arabia</t>
  </si>
  <si>
    <t>Senegal</t>
  </si>
  <si>
    <t>Serbia</t>
  </si>
  <si>
    <t>Slovakia</t>
  </si>
  <si>
    <t>Somalia</t>
  </si>
  <si>
    <t>South Africa</t>
  </si>
  <si>
    <t>Sri Lanka</t>
  </si>
  <si>
    <t>Sudan</t>
  </si>
  <si>
    <t>Syria</t>
  </si>
  <si>
    <t>Taiwan</t>
  </si>
  <si>
    <t>Tajikistan</t>
  </si>
  <si>
    <t>Tanzania</t>
  </si>
  <si>
    <t>Thailand</t>
  </si>
  <si>
    <t>Tunisia</t>
  </si>
  <si>
    <t>Uganda</t>
  </si>
  <si>
    <t>Ukraine</t>
  </si>
  <si>
    <t>Uzbekistan</t>
  </si>
  <si>
    <t>Venezuela</t>
  </si>
  <si>
    <t>Vietnam</t>
  </si>
  <si>
    <t>Yemen</t>
  </si>
  <si>
    <t>Zaire</t>
  </si>
  <si>
    <t>Zambia</t>
  </si>
  <si>
    <t>Zimbabwe</t>
  </si>
  <si>
    <t xml:space="preserve">            International Health Care</t>
  </si>
  <si>
    <t xml:space="preserve">     Health correlates positively with income.  Yet, as with educational achievement, there are</t>
  </si>
  <si>
    <t>significant variations in health indicators across countries, even if one controls for the level of</t>
  </si>
  <si>
    <t>P. LeBel</t>
  </si>
  <si>
    <t>at the curative level, but also incentives to promote preventive medical care choices - balanced diets and</t>
  </si>
  <si>
    <t>better educated and healthier populations tend to be more productive than those that do not.</t>
  </si>
  <si>
    <t>be the focus of political and budgetary debates for the forseeable future, regardles of which political</t>
  </si>
  <si>
    <t>party may be in power.  What also makes this issue a compelling one is that there are countries</t>
  </si>
  <si>
    <t>with lower levels of per capita income that also spend a smaller share of income on health care and</t>
  </si>
  <si>
    <t>at the same time have comparable levels of life expectancy in the United States.</t>
  </si>
  <si>
    <t xml:space="preserve">     Figure 1</t>
  </si>
  <si>
    <t xml:space="preserve">     Figure 2</t>
  </si>
  <si>
    <t xml:space="preserve">   Figure 4</t>
  </si>
  <si>
    <t xml:space="preserve">      Figure 5</t>
  </si>
  <si>
    <t xml:space="preserve">      Figure 6</t>
  </si>
  <si>
    <t>Nursing Homes</t>
  </si>
  <si>
    <t>Administrative and Research Costs</t>
  </si>
  <si>
    <t>Doctors</t>
  </si>
  <si>
    <t>Dental, vision, home health</t>
  </si>
  <si>
    <t>Hospitals</t>
  </si>
  <si>
    <t>Medicaid</t>
  </si>
  <si>
    <t>Medicare</t>
  </si>
  <si>
    <t xml:space="preserve">per capita income.  Regardless of the level of income of a society, life expectancy, the most </t>
  </si>
  <si>
    <t>Actual Life Expectancy</t>
  </si>
  <si>
    <t>Expected Life Expectancy</t>
  </si>
  <si>
    <t>HCE/PCGDP^2</t>
  </si>
  <si>
    <t>HCE/PCGDP</t>
  </si>
  <si>
    <t>PCGDP</t>
  </si>
  <si>
    <t>Cuba</t>
  </si>
  <si>
    <t>Dominican Republic</t>
  </si>
  <si>
    <t>Ecuador</t>
  </si>
  <si>
    <t>Egypt</t>
  </si>
  <si>
    <t>El Salvador</t>
  </si>
  <si>
    <t>Ethiopia</t>
  </si>
  <si>
    <t>Georgia</t>
  </si>
  <si>
    <t>Ghana</t>
  </si>
  <si>
    <t>Guatemala</t>
  </si>
  <si>
    <t>Guinea</t>
  </si>
  <si>
    <t>Haiti</t>
  </si>
  <si>
    <t>Honduras</t>
  </si>
  <si>
    <t>Hong Kong</t>
  </si>
  <si>
    <t>Hungary</t>
  </si>
  <si>
    <t>India</t>
  </si>
  <si>
    <t>Indonesia</t>
  </si>
  <si>
    <t>Iran</t>
  </si>
  <si>
    <t>Iraq</t>
  </si>
  <si>
    <t>Israel</t>
  </si>
  <si>
    <t>Kazakstan</t>
  </si>
  <si>
    <t>Kenya</t>
  </si>
  <si>
    <t>Korea, North</t>
  </si>
  <si>
    <t>Korea, South</t>
  </si>
  <si>
    <t>Libya</t>
  </si>
  <si>
    <t>Madagascar</t>
  </si>
  <si>
    <t>Malawi</t>
  </si>
  <si>
    <t>Malaysia</t>
  </si>
  <si>
    <t>Mali</t>
  </si>
  <si>
    <t>Morocco</t>
  </si>
  <si>
    <t>Mozambique</t>
  </si>
  <si>
    <t>U.K.</t>
  </si>
  <si>
    <t>U.S.</t>
  </si>
  <si>
    <t xml:space="preserve">       Figure 3</t>
  </si>
  <si>
    <t>indicators.  One way to perceive this phenomenon is in terms of moral hazard.  If the provider of</t>
  </si>
  <si>
    <t>a quasi-public good knows that government will provide an unspecified level of support, then the</t>
  </si>
  <si>
    <t>incentive to provide cost-effective forms of health care is diminished.  This becomes particularly</t>
  </si>
  <si>
    <t>so when payment systems function largely on a third-party basis, I.e., through insurance premiums</t>
  </si>
  <si>
    <t>rather than through out of pocket expenditures.  In the United States at least, this problem has become</t>
  </si>
  <si>
    <t>somewhat acute, with health care expenditures projected to rise upward to one-fifth of the Gross</t>
  </si>
  <si>
    <t>Domestic Product by the year 2020 unless fundamental reforms are undertaken.  It is this trend that</t>
  </si>
  <si>
    <t>Military &amp; Other Public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</si>
</sst>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;[Red]\(&quot;$&quot;#,##0.00\)"/>
    <numFmt numFmtId="166" formatCode="&quot;$&quot;#,###;[Red]\(&quot;$&quot;#,##0.00\)"/>
    <numFmt numFmtId="167" formatCode="&quot;$&quot;#,###;\-&quot;$&quot;#,###"/>
    <numFmt numFmtId="168" formatCode="&quot;$&quot;#,##0"/>
  </numFmts>
  <fonts count="1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vertAlign val="superscript"/>
      <sz val="9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0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Health Care Expenditures</a:t>
            </a:r>
          </a:p>
        </c:rich>
      </c:tx>
      <c:layout/>
      <c:spPr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9775"/>
          <c:y val="0.21375"/>
          <c:w val="0.6055"/>
          <c:h val="0.67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FFFFFF"/>
                </a:fgClr>
                <a:bgClr>
                  <a:srgbClr val="8080FF"/>
                </a:bgClr>
              </a:pattFill>
            </c:spPr>
          </c:dPt>
          <c:dPt>
            <c:idx val="1"/>
            <c:spPr>
              <a:pattFill prst="ltDnDiag">
                <a:fgClr>
                  <a:srgbClr val="FFFFFF"/>
                </a:fgClr>
                <a:bgClr>
                  <a:srgbClr val="802060"/>
                </a:bgClr>
              </a:pattFill>
            </c:spPr>
          </c:dPt>
          <c:dPt>
            <c:idx val="2"/>
            <c:spPr>
              <a:pattFill prst="pct30">
                <a:fgClr>
                  <a:srgbClr val="FFFFFF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tUpDiag">
                <a:fgClr>
                  <a:srgbClr val="FFFFFF"/>
                </a:fgClr>
                <a:bgClr>
                  <a:srgbClr val="A0E0E0"/>
                </a:bgClr>
              </a:pattFill>
            </c:spPr>
          </c:dPt>
          <c:dPt>
            <c:idx val="4"/>
            <c:spPr>
              <a:pattFill prst="dkDnDiag">
                <a:fgClr>
                  <a:srgbClr val="FFFFFF"/>
                </a:fgClr>
                <a:bgClr>
                  <a:srgbClr val="600080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Sheet1!$H$65:$H$69</c:f>
              <c:strCache>
                <c:ptCount val="5"/>
                <c:pt idx="0">
                  <c:v>Nursing Homes</c:v>
                </c:pt>
                <c:pt idx="1">
                  <c:v>Administrative and Research Costs</c:v>
                </c:pt>
                <c:pt idx="2">
                  <c:v>Doctors</c:v>
                </c:pt>
                <c:pt idx="3">
                  <c:v>Dental, vision, home health</c:v>
                </c:pt>
                <c:pt idx="4">
                  <c:v>Hospitals</c:v>
                </c:pt>
              </c:strCache>
            </c:strRef>
          </c:cat>
          <c:val>
            <c:numRef>
              <c:f>Sheet1!$I$65:$I$69</c:f>
              <c:numCache>
                <c:ptCount val="5"/>
                <c:pt idx="0">
                  <c:v>8</c:v>
                </c:pt>
                <c:pt idx="1">
                  <c:v>12</c:v>
                </c:pt>
                <c:pt idx="2">
                  <c:v>19</c:v>
                </c:pt>
                <c:pt idx="3">
                  <c:v>24</c:v>
                </c:pt>
                <c:pt idx="4">
                  <c:v>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Health Care Financing</a:t>
            </a:r>
          </a:p>
        </c:rich>
      </c:tx>
      <c:layout/>
      <c:spPr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5"/>
          <c:y val="0.1825"/>
          <c:w val="0.64975"/>
          <c:h val="0.72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FFFFFF"/>
                </a:fgClr>
                <a:bgClr>
                  <a:srgbClr val="8080FF"/>
                </a:bgClr>
              </a:pattFill>
            </c:spPr>
          </c:dPt>
          <c:dPt>
            <c:idx val="1"/>
            <c:spPr>
              <a:pattFill prst="pct20">
                <a:fgClr>
                  <a:srgbClr val="FFFFFF"/>
                </a:fgClr>
                <a:bgClr>
                  <a:srgbClr val="802060"/>
                </a:bgClr>
              </a:pattFill>
            </c:spPr>
          </c:dPt>
          <c:dPt>
            <c:idx val="2"/>
            <c:spPr>
              <a:pattFill prst="ltDnDiag">
                <a:fgClr>
                  <a:srgbClr val="FFFFFF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A0E0E0"/>
                </a:bgClr>
              </a:pattFill>
            </c:spPr>
          </c:dPt>
          <c:dPt>
            <c:idx val="4"/>
            <c:spPr>
              <a:pattFill prst="smCheck">
                <a:fgClr>
                  <a:srgbClr val="FFFFFF"/>
                </a:fgClr>
                <a:bgClr>
                  <a:srgbClr val="600080"/>
                </a:bgClr>
              </a:pattFill>
            </c:spPr>
          </c:dPt>
          <c:dPt>
            <c:idx val="5"/>
            <c:spPr>
              <a:pattFill prst="ltDnDiag">
                <a:fgClr>
                  <a:srgbClr val="FFFFFF"/>
                </a:fgClr>
                <a:bgClr>
                  <a:srgbClr val="FF8080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Sheet1!$D$65:$D$70</c:f>
              <c:strCache>
                <c:ptCount val="6"/>
                <c:pt idx="0">
                  <c:v>Medicaid</c:v>
                </c:pt>
                <c:pt idx="1">
                  <c:v>Medicare</c:v>
                </c:pt>
                <c:pt idx="2">
                  <c:v>Military &amp; Other Public</c:v>
                </c:pt>
                <c:pt idx="3">
                  <c:v>Other Private</c:v>
                </c:pt>
                <c:pt idx="4">
                  <c:v>Copayments</c:v>
                </c:pt>
                <c:pt idx="5">
                  <c:v>Private Insurance</c:v>
                </c:pt>
              </c:strCache>
            </c:strRef>
          </c:cat>
          <c:val>
            <c:numRef>
              <c:f>Sheet1!$E$65:$E$70</c:f>
              <c:numCache>
                <c:ptCount val="6"/>
                <c:pt idx="0">
                  <c:v>13</c:v>
                </c:pt>
                <c:pt idx="1">
                  <c:v>17</c:v>
                </c:pt>
                <c:pt idx="2">
                  <c:v>13</c:v>
                </c:pt>
                <c:pt idx="3">
                  <c:v>5</c:v>
                </c:pt>
                <c:pt idx="4">
                  <c:v>18</c:v>
                </c:pt>
                <c:pt idx="5">
                  <c:v>33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Health Expenditures Share of U.S. GDP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25"/>
          <c:y val="0.08225"/>
          <c:w val="0.9562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Sheet1!$E$262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Health Share Expenditure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Sheet1!$D$263:$D$313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Sheet1!$E$263:$E$313</c:f>
              <c:numCache>
                <c:ptCount val="51"/>
                <c:pt idx="0">
                  <c:v>5.1</c:v>
                </c:pt>
                <c:pt idx="1">
                  <c:v>5.214721413273712</c:v>
                </c:pt>
                <c:pt idx="2">
                  <c:v>5.3320234153049775</c:v>
                </c:pt>
                <c:pt idx="3">
                  <c:v>5.4519640548760195</c:v>
                </c:pt>
                <c:pt idx="4">
                  <c:v>5.574602686541286</c:v>
                </c:pt>
                <c:pt idx="5">
                  <c:v>5.7</c:v>
                </c:pt>
                <c:pt idx="6">
                  <c:v>5.955957008913885</c:v>
                </c:pt>
                <c:pt idx="7">
                  <c:v>6.223407700356215</c:v>
                </c:pt>
                <c:pt idx="8">
                  <c:v>6.50286819513425</c:v>
                </c:pt>
                <c:pt idx="9">
                  <c:v>6.79487779032509</c:v>
                </c:pt>
                <c:pt idx="10">
                  <c:v>7.1</c:v>
                </c:pt>
                <c:pt idx="11">
                  <c:v>7.2</c:v>
                </c:pt>
                <c:pt idx="12">
                  <c:v>7.4</c:v>
                </c:pt>
                <c:pt idx="13">
                  <c:v>7.3</c:v>
                </c:pt>
                <c:pt idx="14">
                  <c:v>7.6</c:v>
                </c:pt>
                <c:pt idx="15">
                  <c:v>8</c:v>
                </c:pt>
                <c:pt idx="16">
                  <c:v>8.2</c:v>
                </c:pt>
                <c:pt idx="17">
                  <c:v>8.4</c:v>
                </c:pt>
                <c:pt idx="18">
                  <c:v>8.3</c:v>
                </c:pt>
                <c:pt idx="19">
                  <c:v>8.4</c:v>
                </c:pt>
                <c:pt idx="20">
                  <c:v>8.9</c:v>
                </c:pt>
                <c:pt idx="21">
                  <c:v>9.2</c:v>
                </c:pt>
                <c:pt idx="22">
                  <c:v>10</c:v>
                </c:pt>
                <c:pt idx="23">
                  <c:v>10.1</c:v>
                </c:pt>
                <c:pt idx="24">
                  <c:v>10</c:v>
                </c:pt>
                <c:pt idx="25">
                  <c:v>10.2</c:v>
                </c:pt>
                <c:pt idx="26">
                  <c:v>10.4</c:v>
                </c:pt>
                <c:pt idx="27">
                  <c:v>10.7</c:v>
                </c:pt>
                <c:pt idx="28">
                  <c:v>11.1</c:v>
                </c:pt>
                <c:pt idx="29">
                  <c:v>11.4</c:v>
                </c:pt>
                <c:pt idx="30">
                  <c:v>12.1</c:v>
                </c:pt>
                <c:pt idx="31">
                  <c:v>12.9</c:v>
                </c:pt>
                <c:pt idx="32">
                  <c:v>13.3</c:v>
                </c:pt>
                <c:pt idx="33">
                  <c:v>13.6</c:v>
                </c:pt>
                <c:pt idx="34">
                  <c:v>13.7</c:v>
                </c:pt>
                <c:pt idx="35">
                  <c:v>13.756440486746243</c:v>
                </c:pt>
                <c:pt idx="36">
                  <c:v>13.813113493824176</c:v>
                </c:pt>
                <c:pt idx="37">
                  <c:v>13.870019979157938</c:v>
                </c:pt>
                <c:pt idx="38">
                  <c:v>13.927160904618068</c:v>
                </c:pt>
                <c:pt idx="39">
                  <c:v>13.984537236037768</c:v>
                </c:pt>
                <c:pt idx="40">
                  <c:v>14.042149943229223</c:v>
                </c:pt>
                <c:pt idx="41">
                  <c:v>14.1</c:v>
                </c:pt>
                <c:pt idx="42">
                  <c:v>14.9</c:v>
                </c:pt>
                <c:pt idx="43">
                  <c:v>14.961384179015987</c:v>
                </c:pt>
                <c:pt idx="44">
                  <c:v>15.023021245108046</c:v>
                </c:pt>
                <c:pt idx="45">
                  <c:v>15.084912240106078</c:v>
                </c:pt>
              </c:numCache>
            </c:numRef>
          </c:val>
          <c:smooth val="0"/>
        </c:ser>
        <c:marker val="1"/>
        <c:axId val="62518856"/>
        <c:axId val="25798793"/>
      </c:lineChart>
      <c:catAx>
        <c:axId val="62518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5798793"/>
        <c:crosses val="autoZero"/>
        <c:auto val="0"/>
        <c:lblOffset val="100"/>
        <c:noMultiLvlLbl val="0"/>
      </c:catAx>
      <c:valAx>
        <c:axId val="25798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251885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451"/>
          <c:y val="0.95425"/>
          <c:w val="0.0965"/>
          <c:h val="0.02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Funding Sources for U.S. Health Care Services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25"/>
          <c:y val="0.09625"/>
          <c:w val="0.95425"/>
          <c:h val="0.81825"/>
        </c:manualLayout>
      </c:layout>
      <c:areaChart>
        <c:grouping val="stacked"/>
        <c:varyColors val="0"/>
        <c:ser>
          <c:idx val="0"/>
          <c:order val="0"/>
          <c:tx>
            <c:strRef>
              <c:f>Sheet1!$D$489</c:f>
              <c:strCache>
                <c:ptCount val="1"/>
                <c:pt idx="0">
                  <c:v>Private Copay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Sheet1!$C$490:$C$524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Sheet1!$D$490:$D$524</c:f>
              <c:numCache>
                <c:ptCount val="35"/>
                <c:pt idx="0">
                  <c:v>13.1</c:v>
                </c:pt>
                <c:pt idx="1">
                  <c:v>14.036259287479906</c:v>
                </c:pt>
                <c:pt idx="2">
                  <c:v>15.039433189722589</c:v>
                </c:pt>
                <c:pt idx="3">
                  <c:v>16.11430410592956</c:v>
                </c:pt>
                <c:pt idx="4">
                  <c:v>17.265996234208348</c:v>
                </c:pt>
                <c:pt idx="5">
                  <c:v>18.5</c:v>
                </c:pt>
                <c:pt idx="6">
                  <c:v>19.63257440917448</c:v>
                </c:pt>
                <c:pt idx="7">
                  <c:v>20.834485293609337</c:v>
                </c:pt>
                <c:pt idx="8">
                  <c:v>22.10997744884523</c:v>
                </c:pt>
                <c:pt idx="9">
                  <c:v>23.463555537817495</c:v>
                </c:pt>
                <c:pt idx="10">
                  <c:v>24.9</c:v>
                </c:pt>
                <c:pt idx="11">
                  <c:v>26.4</c:v>
                </c:pt>
                <c:pt idx="12">
                  <c:v>29</c:v>
                </c:pt>
                <c:pt idx="13">
                  <c:v>32</c:v>
                </c:pt>
                <c:pt idx="14">
                  <c:v>34.8</c:v>
                </c:pt>
                <c:pt idx="15">
                  <c:v>38.1</c:v>
                </c:pt>
                <c:pt idx="16">
                  <c:v>41.9</c:v>
                </c:pt>
                <c:pt idx="17">
                  <c:v>46.4</c:v>
                </c:pt>
                <c:pt idx="18">
                  <c:v>49.7</c:v>
                </c:pt>
                <c:pt idx="19">
                  <c:v>54.3</c:v>
                </c:pt>
                <c:pt idx="20">
                  <c:v>60.3</c:v>
                </c:pt>
                <c:pt idx="21">
                  <c:v>68.5</c:v>
                </c:pt>
                <c:pt idx="22">
                  <c:v>75.5</c:v>
                </c:pt>
                <c:pt idx="23">
                  <c:v>82.3</c:v>
                </c:pt>
                <c:pt idx="24">
                  <c:v>90.8</c:v>
                </c:pt>
                <c:pt idx="25">
                  <c:v>100.6</c:v>
                </c:pt>
                <c:pt idx="26">
                  <c:v>108</c:v>
                </c:pt>
                <c:pt idx="27">
                  <c:v>116</c:v>
                </c:pt>
                <c:pt idx="28">
                  <c:v>129.2</c:v>
                </c:pt>
                <c:pt idx="29">
                  <c:v>136.2</c:v>
                </c:pt>
                <c:pt idx="30">
                  <c:v>148.4</c:v>
                </c:pt>
                <c:pt idx="31">
                  <c:v>155.1</c:v>
                </c:pt>
                <c:pt idx="32">
                  <c:v>164.4</c:v>
                </c:pt>
                <c:pt idx="33">
                  <c:v>169.4</c:v>
                </c:pt>
                <c:pt idx="34">
                  <c:v>174.9</c:v>
                </c:pt>
              </c:numCache>
            </c:numRef>
          </c:val>
        </c:ser>
        <c:ser>
          <c:idx val="1"/>
          <c:order val="1"/>
          <c:tx>
            <c:strRef>
              <c:f>Sheet1!$E$489</c:f>
              <c:strCache>
                <c:ptCount val="1"/>
                <c:pt idx="0">
                  <c:v>Private Insurance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Sheet1!$C$490:$C$524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Sheet1!$E$490:$E$524</c:f>
              <c:numCache>
                <c:ptCount val="35"/>
                <c:pt idx="0">
                  <c:v>5.9</c:v>
                </c:pt>
                <c:pt idx="1">
                  <c:v>6.556644082892014</c:v>
                </c:pt>
                <c:pt idx="2">
                  <c:v>7.286369767749636</c:v>
                </c:pt>
                <c:pt idx="3">
                  <c:v>8.097310715843882</c:v>
                </c:pt>
                <c:pt idx="4">
                  <c:v>8.998505829216251</c:v>
                </c:pt>
                <c:pt idx="5">
                  <c:v>10</c:v>
                </c:pt>
                <c:pt idx="6">
                  <c:v>11.0264959142157</c:v>
                </c:pt>
                <c:pt idx="7">
                  <c:v>12.158361214621552</c:v>
                </c:pt>
                <c:pt idx="8">
                  <c:v>13.406412025658318</c:v>
                </c:pt>
                <c:pt idx="9">
                  <c:v>14.782574742521366</c:v>
                </c:pt>
                <c:pt idx="10">
                  <c:v>16.3</c:v>
                </c:pt>
                <c:pt idx="11">
                  <c:v>18.6</c:v>
                </c:pt>
                <c:pt idx="12">
                  <c:v>21.3</c:v>
                </c:pt>
                <c:pt idx="13">
                  <c:v>23.9</c:v>
                </c:pt>
                <c:pt idx="14">
                  <c:v>26.8</c:v>
                </c:pt>
                <c:pt idx="15">
                  <c:v>31.3</c:v>
                </c:pt>
                <c:pt idx="16">
                  <c:v>37.9</c:v>
                </c:pt>
                <c:pt idx="17">
                  <c:v>45.9</c:v>
                </c:pt>
                <c:pt idx="18">
                  <c:v>52.5</c:v>
                </c:pt>
                <c:pt idx="19">
                  <c:v>60.9</c:v>
                </c:pt>
                <c:pt idx="20">
                  <c:v>69.7</c:v>
                </c:pt>
                <c:pt idx="21">
                  <c:v>82.1</c:v>
                </c:pt>
                <c:pt idx="22">
                  <c:v>95.3</c:v>
                </c:pt>
                <c:pt idx="23">
                  <c:v>106.1</c:v>
                </c:pt>
                <c:pt idx="24">
                  <c:v>118.8</c:v>
                </c:pt>
                <c:pt idx="25">
                  <c:v>132.3</c:v>
                </c:pt>
                <c:pt idx="26">
                  <c:v>140.1</c:v>
                </c:pt>
                <c:pt idx="27">
                  <c:v>152.1</c:v>
                </c:pt>
                <c:pt idx="28">
                  <c:v>175.1</c:v>
                </c:pt>
                <c:pt idx="29">
                  <c:v>203.8</c:v>
                </c:pt>
                <c:pt idx="30">
                  <c:v>232.4</c:v>
                </c:pt>
                <c:pt idx="31">
                  <c:v>251.9</c:v>
                </c:pt>
                <c:pt idx="32">
                  <c:v>276.6</c:v>
                </c:pt>
                <c:pt idx="33">
                  <c:v>296.5</c:v>
                </c:pt>
                <c:pt idx="34">
                  <c:v>313.3</c:v>
                </c:pt>
              </c:numCache>
            </c:numRef>
          </c:val>
        </c:ser>
        <c:ser>
          <c:idx val="2"/>
          <c:order val="2"/>
          <c:tx>
            <c:strRef>
              <c:f>Sheet1!$F$489</c:f>
              <c:strCache>
                <c:ptCount val="1"/>
                <c:pt idx="0">
                  <c:v>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Sheet1!$C$490:$C$524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Sheet1!$F$490:$F$524</c:f>
              <c:numCache>
                <c:ptCount val="35"/>
                <c:pt idx="0">
                  <c:v>5.2</c:v>
                </c:pt>
                <c:pt idx="1">
                  <c:v>5.114597543517554</c:v>
                </c:pt>
                <c:pt idx="2">
                  <c:v>5.014607927888636</c:v>
                </c:pt>
                <c:pt idx="3">
                  <c:v>4.897539594664827</c:v>
                </c:pt>
                <c:pt idx="4">
                  <c:v>4.76047541497378</c:v>
                </c:pt>
                <c:pt idx="5">
                  <c:v>7.199999000000001</c:v>
                </c:pt>
                <c:pt idx="6">
                  <c:v>8.080078006181958</c:v>
                </c:pt>
                <c:pt idx="7">
                  <c:v>9.269404359562305</c:v>
                </c:pt>
                <c:pt idx="8">
                  <c:v>10.010960559615675</c:v>
                </c:pt>
                <c:pt idx="9">
                  <c:v>12.14450098727166</c:v>
                </c:pt>
                <c:pt idx="10">
                  <c:v>10.9</c:v>
                </c:pt>
                <c:pt idx="11">
                  <c:v>11.9</c:v>
                </c:pt>
                <c:pt idx="12">
                  <c:v>13.5</c:v>
                </c:pt>
                <c:pt idx="13">
                  <c:v>14.9</c:v>
                </c:pt>
                <c:pt idx="14">
                  <c:v>17.3</c:v>
                </c:pt>
                <c:pt idx="15">
                  <c:v>19.2</c:v>
                </c:pt>
                <c:pt idx="16">
                  <c:v>20.5</c:v>
                </c:pt>
                <c:pt idx="17">
                  <c:v>22.7</c:v>
                </c:pt>
                <c:pt idx="18">
                  <c:v>25.6</c:v>
                </c:pt>
                <c:pt idx="19">
                  <c:v>28.7</c:v>
                </c:pt>
                <c:pt idx="20">
                  <c:v>32.1</c:v>
                </c:pt>
                <c:pt idx="21">
                  <c:v>35.9</c:v>
                </c:pt>
                <c:pt idx="22">
                  <c:v>39.3</c:v>
                </c:pt>
                <c:pt idx="23">
                  <c:v>39.1</c:v>
                </c:pt>
                <c:pt idx="24">
                  <c:v>43.3</c:v>
                </c:pt>
                <c:pt idx="25">
                  <c:v>47.8</c:v>
                </c:pt>
                <c:pt idx="26">
                  <c:v>53.8</c:v>
                </c:pt>
                <c:pt idx="27">
                  <c:v>59.5</c:v>
                </c:pt>
                <c:pt idx="28">
                  <c:v>64.6</c:v>
                </c:pt>
                <c:pt idx="29">
                  <c:v>70.1</c:v>
                </c:pt>
                <c:pt idx="30">
                  <c:v>77.5</c:v>
                </c:pt>
                <c:pt idx="31">
                  <c:v>83.3</c:v>
                </c:pt>
                <c:pt idx="32">
                  <c:v>89</c:v>
                </c:pt>
                <c:pt idx="33">
                  <c:v>93.9</c:v>
                </c:pt>
                <c:pt idx="34">
                  <c:v>98.2</c:v>
                </c:pt>
              </c:numCache>
            </c:numRef>
          </c:val>
        </c:ser>
        <c:ser>
          <c:idx val="3"/>
          <c:order val="3"/>
          <c:tx>
            <c:strRef>
              <c:f>Sheet1!$G$489</c:f>
              <c:strCache>
                <c:ptCount val="1"/>
                <c:pt idx="0">
                  <c:v>Medicare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Sheet1!$C$490:$C$524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Sheet1!$G$490:$G$524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1E-06</c:v>
                </c:pt>
                <c:pt idx="6">
                  <c:v>0.7</c:v>
                </c:pt>
                <c:pt idx="7">
                  <c:v>1.4</c:v>
                </c:pt>
                <c:pt idx="8">
                  <c:v>2.9</c:v>
                </c:pt>
                <c:pt idx="9">
                  <c:v>3.4</c:v>
                </c:pt>
                <c:pt idx="10">
                  <c:v>7.7</c:v>
                </c:pt>
                <c:pt idx="11">
                  <c:v>8.5</c:v>
                </c:pt>
                <c:pt idx="12">
                  <c:v>9.4</c:v>
                </c:pt>
                <c:pt idx="13">
                  <c:v>10.8</c:v>
                </c:pt>
                <c:pt idx="14">
                  <c:v>13.5</c:v>
                </c:pt>
                <c:pt idx="15">
                  <c:v>16.4</c:v>
                </c:pt>
                <c:pt idx="16">
                  <c:v>19.8</c:v>
                </c:pt>
                <c:pt idx="17">
                  <c:v>23</c:v>
                </c:pt>
                <c:pt idx="18">
                  <c:v>26.8</c:v>
                </c:pt>
                <c:pt idx="19">
                  <c:v>31</c:v>
                </c:pt>
                <c:pt idx="20">
                  <c:v>37.5</c:v>
                </c:pt>
                <c:pt idx="21">
                  <c:v>44.9</c:v>
                </c:pt>
                <c:pt idx="22">
                  <c:v>52.5</c:v>
                </c:pt>
                <c:pt idx="23">
                  <c:v>59.8</c:v>
                </c:pt>
                <c:pt idx="24">
                  <c:v>66.5</c:v>
                </c:pt>
                <c:pt idx="25">
                  <c:v>72.2</c:v>
                </c:pt>
                <c:pt idx="26">
                  <c:v>76.9</c:v>
                </c:pt>
                <c:pt idx="27">
                  <c:v>82.6</c:v>
                </c:pt>
                <c:pt idx="28">
                  <c:v>90.4</c:v>
                </c:pt>
                <c:pt idx="29">
                  <c:v>102.5</c:v>
                </c:pt>
                <c:pt idx="30">
                  <c:v>112.1</c:v>
                </c:pt>
                <c:pt idx="31">
                  <c:v>123</c:v>
                </c:pt>
                <c:pt idx="32">
                  <c:v>138.7</c:v>
                </c:pt>
                <c:pt idx="33">
                  <c:v>151.7</c:v>
                </c:pt>
                <c:pt idx="34">
                  <c:v>169.2</c:v>
                </c:pt>
              </c:numCache>
            </c:numRef>
          </c:val>
        </c:ser>
        <c:ser>
          <c:idx val="4"/>
          <c:order val="4"/>
          <c:tx>
            <c:strRef>
              <c:f>Sheet1!$H$489</c:f>
              <c:strCache>
                <c:ptCount val="1"/>
                <c:pt idx="0">
                  <c:v>Public Assistance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Sheet1!$C$490:$C$524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Sheet1!$H$490:$H$524</c:f>
              <c:numCache>
                <c:ptCount val="35"/>
                <c:pt idx="0">
                  <c:v>0.5</c:v>
                </c:pt>
                <c:pt idx="1">
                  <c:v>0.5854024564824462</c:v>
                </c:pt>
                <c:pt idx="2">
                  <c:v>0.6853920721113645</c:v>
                </c:pt>
                <c:pt idx="3">
                  <c:v>0.8024604053351734</c:v>
                </c:pt>
                <c:pt idx="4">
                  <c:v>0.9395245850262198</c:v>
                </c:pt>
                <c:pt idx="5">
                  <c:v>1.1</c:v>
                </c:pt>
                <c:pt idx="6">
                  <c:v>1.5594887926268315</c:v>
                </c:pt>
                <c:pt idx="7">
                  <c:v>2.210913903935175</c:v>
                </c:pt>
                <c:pt idx="8">
                  <c:v>3.1344504133179454</c:v>
                </c:pt>
                <c:pt idx="9">
                  <c:v>4.443763900558069</c:v>
                </c:pt>
                <c:pt idx="10">
                  <c:v>6.3</c:v>
                </c:pt>
                <c:pt idx="11">
                  <c:v>7.7</c:v>
                </c:pt>
                <c:pt idx="12">
                  <c:v>8.9</c:v>
                </c:pt>
                <c:pt idx="13">
                  <c:v>10.2</c:v>
                </c:pt>
                <c:pt idx="14">
                  <c:v>11.9</c:v>
                </c:pt>
                <c:pt idx="15">
                  <c:v>14.5</c:v>
                </c:pt>
                <c:pt idx="16">
                  <c:v>16.4</c:v>
                </c:pt>
                <c:pt idx="17">
                  <c:v>18.8</c:v>
                </c:pt>
                <c:pt idx="18">
                  <c:v>20.9</c:v>
                </c:pt>
                <c:pt idx="19">
                  <c:v>24</c:v>
                </c:pt>
                <c:pt idx="20">
                  <c:v>28</c:v>
                </c:pt>
                <c:pt idx="21">
                  <c:v>32.6</c:v>
                </c:pt>
                <c:pt idx="22">
                  <c:v>34.6</c:v>
                </c:pt>
                <c:pt idx="23">
                  <c:v>38</c:v>
                </c:pt>
                <c:pt idx="24">
                  <c:v>41.1</c:v>
                </c:pt>
                <c:pt idx="25">
                  <c:v>44.4</c:v>
                </c:pt>
                <c:pt idx="26">
                  <c:v>49</c:v>
                </c:pt>
                <c:pt idx="27">
                  <c:v>54</c:v>
                </c:pt>
                <c:pt idx="28">
                  <c:v>58.9</c:v>
                </c:pt>
                <c:pt idx="29">
                  <c:v>66.4</c:v>
                </c:pt>
                <c:pt idx="30">
                  <c:v>80.4</c:v>
                </c:pt>
                <c:pt idx="31">
                  <c:v>99.2</c:v>
                </c:pt>
                <c:pt idx="32">
                  <c:v>112.4</c:v>
                </c:pt>
                <c:pt idx="33">
                  <c:v>124.4</c:v>
                </c:pt>
                <c:pt idx="34">
                  <c:v>134.8</c:v>
                </c:pt>
              </c:numCache>
            </c:numRef>
          </c:val>
        </c:ser>
        <c:axId val="30862546"/>
        <c:axId val="9327459"/>
      </c:areaChart>
      <c:catAx>
        <c:axId val="3086254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9327459"/>
        <c:crosses val="autoZero"/>
        <c:auto val="0"/>
        <c:lblOffset val="100"/>
        <c:noMultiLvlLbl val="0"/>
      </c:catAx>
      <c:valAx>
        <c:axId val="9327459"/>
        <c:scaling>
          <c:orientation val="minMax"/>
        </c:scaling>
        <c:axPos val="l"/>
        <c:majorGridlines/>
        <c:delete val="0"/>
        <c:numFmt formatCode="&quot;$&quot;#,###;\-&quot;$&quot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086254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2725"/>
          <c:y val="0.93725"/>
          <c:w val="0.57875"/>
          <c:h val="0.033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Evolution of U.S. Health Care Funding Sources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084"/>
          <c:w val="0.955"/>
          <c:h val="0.8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Sheet1!$C$334</c:f>
              <c:strCache>
                <c:ptCount val="1"/>
                <c:pt idx="0">
                  <c:v>Private Copay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Sheet1!$B$335:$B$369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Sheet1!$C$335:$C$369</c:f>
              <c:numCache>
                <c:ptCount val="35"/>
                <c:pt idx="0">
                  <c:v>0.5303643724696356</c:v>
                </c:pt>
                <c:pt idx="1">
                  <c:v>0.5338421204292191</c:v>
                </c:pt>
                <c:pt idx="2">
                  <c:v>0.5366280927809343</c:v>
                </c:pt>
                <c:pt idx="3">
                  <c:v>0.5387306637219579</c:v>
                </c:pt>
                <c:pt idx="4">
                  <c:v>0.5401615892513769</c:v>
                </c:pt>
                <c:pt idx="5">
                  <c:v>0.5027173913043479</c:v>
                </c:pt>
                <c:pt idx="6">
                  <c:v>0.47885919599371995</c:v>
                </c:pt>
                <c:pt idx="7">
                  <c:v>0.4541758868672961</c:v>
                </c:pt>
                <c:pt idx="8">
                  <c:v>0.4288053802811726</c:v>
                </c:pt>
                <c:pt idx="9">
                  <c:v>0.40291575914989275</c:v>
                </c:pt>
                <c:pt idx="10">
                  <c:v>0.3767019667170952</c:v>
                </c:pt>
                <c:pt idx="11">
                  <c:v>0.3611491108071135</c:v>
                </c:pt>
                <c:pt idx="12">
                  <c:v>0.3532277710109622</c:v>
                </c:pt>
                <c:pt idx="13">
                  <c:v>0.3485838779956427</c:v>
                </c:pt>
                <c:pt idx="14">
                  <c:v>0.3336529242569511</c:v>
                </c:pt>
                <c:pt idx="15">
                  <c:v>0.3188284518828452</c:v>
                </c:pt>
                <c:pt idx="16">
                  <c:v>0.3069597069597069</c:v>
                </c:pt>
                <c:pt idx="17">
                  <c:v>0.29591836734693877</c:v>
                </c:pt>
                <c:pt idx="18">
                  <c:v>0.28319088319088315</c:v>
                </c:pt>
                <c:pt idx="19">
                  <c:v>0.27300150829562597</c:v>
                </c:pt>
                <c:pt idx="20">
                  <c:v>0.2649384885764499</c:v>
                </c:pt>
                <c:pt idx="21">
                  <c:v>0.25946969696969696</c:v>
                </c:pt>
                <c:pt idx="22">
                  <c:v>0.25403768506056523</c:v>
                </c:pt>
                <c:pt idx="23">
                  <c:v>0.25299723332308643</c:v>
                </c:pt>
                <c:pt idx="24">
                  <c:v>0.25187239944521495</c:v>
                </c:pt>
                <c:pt idx="25">
                  <c:v>0.25320916184243647</c:v>
                </c:pt>
                <c:pt idx="26">
                  <c:v>0.2524544179523142</c:v>
                </c:pt>
                <c:pt idx="27">
                  <c:v>0.24989228780697972</c:v>
                </c:pt>
                <c:pt idx="28">
                  <c:v>0.24932458510227712</c:v>
                </c:pt>
                <c:pt idx="29">
                  <c:v>0.23523316062176164</c:v>
                </c:pt>
                <c:pt idx="30">
                  <c:v>0.22802704363859866</c:v>
                </c:pt>
                <c:pt idx="31">
                  <c:v>0.21768421052631579</c:v>
                </c:pt>
                <c:pt idx="32">
                  <c:v>0.21047241070285494</c:v>
                </c:pt>
                <c:pt idx="33">
                  <c:v>0.20265582007417157</c:v>
                </c:pt>
                <c:pt idx="34">
                  <c:v>0.19642857142857142</c:v>
                </c:pt>
              </c:numCache>
            </c:numRef>
          </c:val>
        </c:ser>
        <c:ser>
          <c:idx val="1"/>
          <c:order val="1"/>
          <c:tx>
            <c:strRef>
              <c:f>Sheet1!$D$334</c:f>
              <c:strCache>
                <c:ptCount val="1"/>
                <c:pt idx="0">
                  <c:v>Private Insurance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Sheet1!$B$335:$B$369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Sheet1!$D$335:$D$369</c:f>
              <c:numCache>
                <c:ptCount val="35"/>
                <c:pt idx="0">
                  <c:v>0.23886639676113364</c:v>
                </c:pt>
                <c:pt idx="1">
                  <c:v>0.24936934466812624</c:v>
                </c:pt>
                <c:pt idx="2">
                  <c:v>0.2599879039614438</c:v>
                </c:pt>
                <c:pt idx="3">
                  <c:v>0.27070790942218337</c:v>
                </c:pt>
                <c:pt idx="4">
                  <c:v>0.2815155953739319</c:v>
                </c:pt>
                <c:pt idx="5">
                  <c:v>0.27173913043478265</c:v>
                </c:pt>
                <c:pt idx="6">
                  <c:v>0.2689478648119582</c:v>
                </c:pt>
                <c:pt idx="7">
                  <c:v>0.26504300008781495</c:v>
                </c:pt>
                <c:pt idx="8">
                  <c:v>0.2600066698470897</c:v>
                </c:pt>
                <c:pt idx="9">
                  <c:v>0.25384611104541266</c:v>
                </c:pt>
                <c:pt idx="10">
                  <c:v>0.24659606656580935</c:v>
                </c:pt>
                <c:pt idx="11">
                  <c:v>0.2544459644322845</c:v>
                </c:pt>
                <c:pt idx="12">
                  <c:v>0.2594397076735688</c:v>
                </c:pt>
                <c:pt idx="13">
                  <c:v>0.26034858387799564</c:v>
                </c:pt>
                <c:pt idx="14">
                  <c:v>0.2569511025886865</c:v>
                </c:pt>
                <c:pt idx="15">
                  <c:v>0.2619246861924686</c:v>
                </c:pt>
                <c:pt idx="16">
                  <c:v>0.27765567765567767</c:v>
                </c:pt>
                <c:pt idx="17">
                  <c:v>0.29272959183673464</c:v>
                </c:pt>
                <c:pt idx="18">
                  <c:v>0.2991452991452991</c:v>
                </c:pt>
                <c:pt idx="19">
                  <c:v>0.30618401206636503</c:v>
                </c:pt>
                <c:pt idx="20">
                  <c:v>0.30623901581722324</c:v>
                </c:pt>
                <c:pt idx="21">
                  <c:v>0.3109848484848485</c:v>
                </c:pt>
                <c:pt idx="22">
                  <c:v>0.3206594885598923</c:v>
                </c:pt>
                <c:pt idx="23">
                  <c:v>0.3261604672609899</c:v>
                </c:pt>
                <c:pt idx="24">
                  <c:v>0.3295423023578363</c:v>
                </c:pt>
                <c:pt idx="25">
                  <c:v>0.3329977347092878</c:v>
                </c:pt>
                <c:pt idx="26">
                  <c:v>0.3274894810659187</c:v>
                </c:pt>
                <c:pt idx="27">
                  <c:v>0.32766049116760015</c:v>
                </c:pt>
                <c:pt idx="28">
                  <c:v>0.33790042454650715</c:v>
                </c:pt>
                <c:pt idx="29">
                  <c:v>0.351986183074266</c:v>
                </c:pt>
                <c:pt idx="30">
                  <c:v>0.35709895513214507</c:v>
                </c:pt>
                <c:pt idx="31">
                  <c:v>0.3535438596491228</c:v>
                </c:pt>
                <c:pt idx="32">
                  <c:v>0.3541159902701319</c:v>
                </c:pt>
                <c:pt idx="33">
                  <c:v>0.3547075008972365</c:v>
                </c:pt>
                <c:pt idx="34">
                  <c:v>0.3518643306379155</c:v>
                </c:pt>
              </c:numCache>
            </c:numRef>
          </c:val>
        </c:ser>
        <c:ser>
          <c:idx val="2"/>
          <c:order val="2"/>
          <c:tx>
            <c:strRef>
              <c:f>Sheet1!$E$334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Sheet1!$B$335:$B$369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Sheet1!$E$335:$E$369</c:f>
              <c:numCache>
                <c:ptCount val="35"/>
                <c:pt idx="0">
                  <c:v>0.2105263157894737</c:v>
                </c:pt>
                <c:pt idx="1">
                  <c:v>0.19452387860980477</c:v>
                </c:pt>
                <c:pt idx="2">
                  <c:v>0.17892825177919278</c:v>
                </c:pt>
                <c:pt idx="3">
                  <c:v>0.16373370758638484</c:v>
                </c:pt>
                <c:pt idx="4">
                  <c:v>0.1489300664070396</c:v>
                </c:pt>
                <c:pt idx="5">
                  <c:v>0.19565214673913048</c:v>
                </c:pt>
                <c:pt idx="6">
                  <c:v>0.19708162449641403</c:v>
                </c:pt>
                <c:pt idx="7">
                  <c:v>0.20206594434214922</c:v>
                </c:pt>
                <c:pt idx="8">
                  <c:v>0.19415459647924807</c:v>
                </c:pt>
                <c:pt idx="9">
                  <c:v>0.20854515535365167</c:v>
                </c:pt>
                <c:pt idx="10">
                  <c:v>0.16490166414523447</c:v>
                </c:pt>
                <c:pt idx="11">
                  <c:v>0.1627906976744186</c:v>
                </c:pt>
                <c:pt idx="12">
                  <c:v>0.16443361753958585</c:v>
                </c:pt>
                <c:pt idx="13">
                  <c:v>0.16230936819172115</c:v>
                </c:pt>
                <c:pt idx="14">
                  <c:v>0.16586768935762225</c:v>
                </c:pt>
                <c:pt idx="15">
                  <c:v>0.1606694560669456</c:v>
                </c:pt>
                <c:pt idx="16">
                  <c:v>0.15018315018315018</c:v>
                </c:pt>
                <c:pt idx="17">
                  <c:v>0.14477040816326528</c:v>
                </c:pt>
                <c:pt idx="18">
                  <c:v>0.14586894586894586</c:v>
                </c:pt>
                <c:pt idx="19">
                  <c:v>0.1442936148818502</c:v>
                </c:pt>
                <c:pt idx="20">
                  <c:v>0.14103690685413006</c:v>
                </c:pt>
                <c:pt idx="21">
                  <c:v>0.1359848484848485</c:v>
                </c:pt>
                <c:pt idx="22">
                  <c:v>0.13223418573351275</c:v>
                </c:pt>
                <c:pt idx="23">
                  <c:v>0.12019674146941287</c:v>
                </c:pt>
                <c:pt idx="24">
                  <c:v>0.12011095700416088</c:v>
                </c:pt>
                <c:pt idx="25">
                  <c:v>0.12031210672036245</c:v>
                </c:pt>
                <c:pt idx="26">
                  <c:v>0.12575970079476392</c:v>
                </c:pt>
                <c:pt idx="27">
                  <c:v>0.12817750969409736</c:v>
                </c:pt>
                <c:pt idx="28">
                  <c:v>0.12466229255113856</c:v>
                </c:pt>
                <c:pt idx="29">
                  <c:v>0.12107081174438686</c:v>
                </c:pt>
                <c:pt idx="30">
                  <c:v>0.1190842040565458</c:v>
                </c:pt>
                <c:pt idx="31">
                  <c:v>0.11691228070175438</c:v>
                </c:pt>
                <c:pt idx="32">
                  <c:v>0.11394187684035334</c:v>
                </c:pt>
                <c:pt idx="33">
                  <c:v>0.11233401124536428</c:v>
                </c:pt>
                <c:pt idx="34">
                  <c:v>0.11028751123090745</c:v>
                </c:pt>
              </c:numCache>
            </c:numRef>
          </c:val>
        </c:ser>
        <c:ser>
          <c:idx val="3"/>
          <c:order val="3"/>
          <c:tx>
            <c:strRef>
              <c:f>Sheet1!$F$334</c:f>
              <c:strCache>
                <c:ptCount val="1"/>
                <c:pt idx="0">
                  <c:v>Medicare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Sheet1!$B$335:$B$369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Sheet1!$F$335:$F$369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2.7173913043478262E-08</c:v>
                </c:pt>
                <c:pt idx="6">
                  <c:v>0.017073738278509276</c:v>
                </c:pt>
                <c:pt idx="7">
                  <c:v>0.030518932080805986</c:v>
                </c:pt>
                <c:pt idx="8">
                  <c:v>0.056243187298246136</c:v>
                </c:pt>
                <c:pt idx="9">
                  <c:v>0.058384739640233586</c:v>
                </c:pt>
                <c:pt idx="10">
                  <c:v>0.11649016641452344</c:v>
                </c:pt>
                <c:pt idx="11">
                  <c:v>0.11627906976744184</c:v>
                </c:pt>
                <c:pt idx="12">
                  <c:v>0.11449451887941534</c:v>
                </c:pt>
                <c:pt idx="13">
                  <c:v>0.11764705882352942</c:v>
                </c:pt>
                <c:pt idx="14">
                  <c:v>0.12943432406519656</c:v>
                </c:pt>
                <c:pt idx="15">
                  <c:v>0.13723849372384936</c:v>
                </c:pt>
                <c:pt idx="16">
                  <c:v>0.14505494505494507</c:v>
                </c:pt>
                <c:pt idx="17">
                  <c:v>0.14668367346938774</c:v>
                </c:pt>
                <c:pt idx="18">
                  <c:v>0.15270655270655267</c:v>
                </c:pt>
                <c:pt idx="19">
                  <c:v>0.15585721468074412</c:v>
                </c:pt>
                <c:pt idx="20">
                  <c:v>0.1647627416520211</c:v>
                </c:pt>
                <c:pt idx="21">
                  <c:v>0.17007575757575757</c:v>
                </c:pt>
                <c:pt idx="22">
                  <c:v>0.17664872139973078</c:v>
                </c:pt>
                <c:pt idx="23">
                  <c:v>0.18383031048263143</c:v>
                </c:pt>
                <c:pt idx="24">
                  <c:v>0.18446601941747573</c:v>
                </c:pt>
                <c:pt idx="25">
                  <c:v>0.18172665492071485</c:v>
                </c:pt>
                <c:pt idx="26">
                  <c:v>0.17975689574567558</c:v>
                </c:pt>
                <c:pt idx="27">
                  <c:v>0.1779405428694528</c:v>
                </c:pt>
                <c:pt idx="28">
                  <c:v>0.17445001929756854</c:v>
                </c:pt>
                <c:pt idx="29">
                  <c:v>0.1770293609671848</c:v>
                </c:pt>
                <c:pt idx="30">
                  <c:v>0.17224953902888754</c:v>
                </c:pt>
                <c:pt idx="31">
                  <c:v>0.1726315789473684</c:v>
                </c:pt>
                <c:pt idx="32">
                  <c:v>0.17757009345794392</c:v>
                </c:pt>
                <c:pt idx="33">
                  <c:v>0.1814810384017227</c:v>
                </c:pt>
                <c:pt idx="34">
                  <c:v>0.19002695417789756</c:v>
                </c:pt>
              </c:numCache>
            </c:numRef>
          </c:val>
        </c:ser>
        <c:overlap val="100"/>
        <c:axId val="16838268"/>
        <c:axId val="17326685"/>
      </c:barChart>
      <c:catAx>
        <c:axId val="16838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7326685"/>
        <c:crosses val="autoZero"/>
        <c:auto val="0"/>
        <c:lblOffset val="100"/>
        <c:noMultiLvlLbl val="0"/>
      </c:catAx>
      <c:valAx>
        <c:axId val="173266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683826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4"/>
          <c:y val="0.928"/>
          <c:w val="0.582"/>
          <c:h val="0.04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Life Expectancy and Per Capita Health Care Expenditures</a:t>
            </a:r>
          </a:p>
        </c:rich>
      </c:tx>
      <c:layout>
        <c:manualLayout>
          <c:xMode val="factor"/>
          <c:yMode val="factor"/>
          <c:x val="0.006"/>
          <c:y val="-0.003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75"/>
          <c:y val="0.1495"/>
          <c:w val="0.96475"/>
          <c:h val="0.74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Sheet1!$J$33</c:f>
              <c:strCache>
                <c:ptCount val="1"/>
                <c:pt idx="0">
                  <c:v>Life Expectancy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Mexico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Turkey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Greece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Czech Republic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Portugal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Spain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U.Kingdom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Sweden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Finland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Denmark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Japan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Italy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Australia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Netherlands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Belgium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Germany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France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Austria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Canada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Switzerland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United States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Life Expectancy Trend</c:name>
            <c:spPr>
              <a:ln w="25400">
                <a:solidFill>
                  <a:srgbClr val="0000D4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Sheet1!$I$34:$I$54</c:f>
              <c:numCache>
                <c:ptCount val="21"/>
                <c:pt idx="0">
                  <c:v>85</c:v>
                </c:pt>
                <c:pt idx="1">
                  <c:v>146</c:v>
                </c:pt>
                <c:pt idx="2">
                  <c:v>500</c:v>
                </c:pt>
                <c:pt idx="3">
                  <c:v>662</c:v>
                </c:pt>
                <c:pt idx="4">
                  <c:v>874</c:v>
                </c:pt>
                <c:pt idx="5">
                  <c:v>971</c:v>
                </c:pt>
                <c:pt idx="6">
                  <c:v>1211</c:v>
                </c:pt>
                <c:pt idx="7">
                  <c:v>1348</c:v>
                </c:pt>
                <c:pt idx="8">
                  <c:v>1357</c:v>
                </c:pt>
                <c:pt idx="9">
                  <c:v>1362</c:v>
                </c:pt>
                <c:pt idx="10">
                  <c:v>1484</c:v>
                </c:pt>
                <c:pt idx="11">
                  <c:v>1522</c:v>
                </c:pt>
                <c:pt idx="12">
                  <c:v>1606</c:v>
                </c:pt>
                <c:pt idx="13">
                  <c:v>1641</c:v>
                </c:pt>
                <c:pt idx="14">
                  <c:v>1653</c:v>
                </c:pt>
                <c:pt idx="15">
                  <c:v>1816</c:v>
                </c:pt>
                <c:pt idx="16">
                  <c:v>1866</c:v>
                </c:pt>
                <c:pt idx="17">
                  <c:v>1965</c:v>
                </c:pt>
                <c:pt idx="18">
                  <c:v>2010</c:v>
                </c:pt>
                <c:pt idx="19">
                  <c:v>2294</c:v>
                </c:pt>
                <c:pt idx="20">
                  <c:v>3498</c:v>
                </c:pt>
              </c:numCache>
            </c:numRef>
          </c:xVal>
          <c:yVal>
            <c:numRef>
              <c:f>Sheet1!$J$34:$J$54</c:f>
              <c:numCache>
                <c:ptCount val="21"/>
                <c:pt idx="0">
                  <c:v>73.7</c:v>
                </c:pt>
                <c:pt idx="1">
                  <c:v>71.9</c:v>
                </c:pt>
                <c:pt idx="2">
                  <c:v>78.1</c:v>
                </c:pt>
                <c:pt idx="3">
                  <c:v>73.8</c:v>
                </c:pt>
                <c:pt idx="4">
                  <c:v>75.3</c:v>
                </c:pt>
                <c:pt idx="5">
                  <c:v>78.3</c:v>
                </c:pt>
                <c:pt idx="6">
                  <c:v>76.4</c:v>
                </c:pt>
                <c:pt idx="7">
                  <c:v>78.1</c:v>
                </c:pt>
                <c:pt idx="8">
                  <c:v>75.5</c:v>
                </c:pt>
                <c:pt idx="9">
                  <c:v>77.3</c:v>
                </c:pt>
                <c:pt idx="10">
                  <c:v>79.6</c:v>
                </c:pt>
                <c:pt idx="11">
                  <c:v>78.1</c:v>
                </c:pt>
                <c:pt idx="12">
                  <c:v>79.4</c:v>
                </c:pt>
                <c:pt idx="13">
                  <c:v>77.7</c:v>
                </c:pt>
                <c:pt idx="14">
                  <c:v>77.1</c:v>
                </c:pt>
                <c:pt idx="15">
                  <c:v>76</c:v>
                </c:pt>
                <c:pt idx="16">
                  <c:v>78.4</c:v>
                </c:pt>
                <c:pt idx="17">
                  <c:v>76.5</c:v>
                </c:pt>
                <c:pt idx="18">
                  <c:v>79.1</c:v>
                </c:pt>
                <c:pt idx="19">
                  <c:v>77.6</c:v>
                </c:pt>
                <c:pt idx="20">
                  <c:v>76</c:v>
                </c:pt>
              </c:numCache>
            </c:numRef>
          </c:yVal>
          <c:smooth val="0"/>
        </c:ser>
        <c:axId val="21722438"/>
        <c:axId val="61284215"/>
      </c:scatterChart>
      <c:valAx>
        <c:axId val="2172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84215"/>
        <c:crosses val="autoZero"/>
        <c:crossBetween val="midCat"/>
        <c:dispUnits/>
      </c:valAx>
      <c:valAx>
        <c:axId val="61284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22438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1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0.10625</cdr:y>
    </cdr:from>
    <cdr:to>
      <cdr:x>0.15075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7675"/>
          <a:ext cx="1047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Life Expectancy</a:t>
          </a:r>
        </a:p>
      </cdr:txBody>
    </cdr:sp>
  </cdr:relSizeAnchor>
  <cdr:relSizeAnchor xmlns:cdr="http://schemas.openxmlformats.org/drawingml/2006/chartDrawing">
    <cdr:from>
      <cdr:x>0.63875</cdr:x>
      <cdr:y>0.621</cdr:y>
    </cdr:from>
    <cdr:to>
      <cdr:x>0.8825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4438650" y="2647950"/>
          <a:ext cx="1695450" cy="6191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Optimal Expenditure = $2,450
Life Expectancy = 78.92 years
U.S. Expenditures = $3,500
U.S. Life Expectancy = 76.1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60</xdr:row>
      <xdr:rowOff>66675</xdr:rowOff>
    </xdr:from>
    <xdr:to>
      <xdr:col>10</xdr:col>
      <xdr:colOff>485775</xdr:colOff>
      <xdr:row>88</xdr:row>
      <xdr:rowOff>66675</xdr:rowOff>
    </xdr:to>
    <xdr:graphicFrame>
      <xdr:nvGraphicFramePr>
        <xdr:cNvPr id="1" name="Chart 1"/>
        <xdr:cNvGraphicFramePr/>
      </xdr:nvGraphicFramePr>
      <xdr:xfrm>
        <a:off x="581025" y="9829800"/>
        <a:ext cx="69437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90</xdr:row>
      <xdr:rowOff>66675</xdr:rowOff>
    </xdr:from>
    <xdr:to>
      <xdr:col>10</xdr:col>
      <xdr:colOff>304800</xdr:colOff>
      <xdr:row>119</xdr:row>
      <xdr:rowOff>114300</xdr:rowOff>
    </xdr:to>
    <xdr:graphicFrame>
      <xdr:nvGraphicFramePr>
        <xdr:cNvPr id="2" name="Chart 2"/>
        <xdr:cNvGraphicFramePr/>
      </xdr:nvGraphicFramePr>
      <xdr:xfrm>
        <a:off x="647700" y="14401800"/>
        <a:ext cx="66960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153</xdr:row>
      <xdr:rowOff>66675</xdr:rowOff>
    </xdr:from>
    <xdr:to>
      <xdr:col>10</xdr:col>
      <xdr:colOff>342900</xdr:colOff>
      <xdr:row>185</xdr:row>
      <xdr:rowOff>9525</xdr:rowOff>
    </xdr:to>
    <xdr:graphicFrame>
      <xdr:nvGraphicFramePr>
        <xdr:cNvPr id="3" name="Chart 3"/>
        <xdr:cNvGraphicFramePr/>
      </xdr:nvGraphicFramePr>
      <xdr:xfrm>
        <a:off x="581025" y="24117300"/>
        <a:ext cx="680085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123825</xdr:colOff>
      <xdr:row>187</xdr:row>
      <xdr:rowOff>85725</xdr:rowOff>
    </xdr:from>
    <xdr:to>
      <xdr:col>10</xdr:col>
      <xdr:colOff>371475</xdr:colOff>
      <xdr:row>217</xdr:row>
      <xdr:rowOff>114300</xdr:rowOff>
    </xdr:to>
    <xdr:graphicFrame>
      <xdr:nvGraphicFramePr>
        <xdr:cNvPr id="4" name="Chart 4"/>
        <xdr:cNvGraphicFramePr/>
      </xdr:nvGraphicFramePr>
      <xdr:xfrm>
        <a:off x="581025" y="29375100"/>
        <a:ext cx="6829425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161925</xdr:colOff>
      <xdr:row>121</xdr:row>
      <xdr:rowOff>66675</xdr:rowOff>
    </xdr:from>
    <xdr:to>
      <xdr:col>10</xdr:col>
      <xdr:colOff>361950</xdr:colOff>
      <xdr:row>151</xdr:row>
      <xdr:rowOff>114300</xdr:rowOff>
    </xdr:to>
    <xdr:graphicFrame>
      <xdr:nvGraphicFramePr>
        <xdr:cNvPr id="5" name="Chart 5"/>
        <xdr:cNvGraphicFramePr/>
      </xdr:nvGraphicFramePr>
      <xdr:xfrm>
        <a:off x="619125" y="19183350"/>
        <a:ext cx="6781800" cy="461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32</xdr:row>
      <xdr:rowOff>9525</xdr:rowOff>
    </xdr:from>
    <xdr:to>
      <xdr:col>10</xdr:col>
      <xdr:colOff>466725</xdr:colOff>
      <xdr:row>58</xdr:row>
      <xdr:rowOff>114300</xdr:rowOff>
    </xdr:to>
    <xdr:graphicFrame>
      <xdr:nvGraphicFramePr>
        <xdr:cNvPr id="6" name="Chart 14"/>
        <xdr:cNvGraphicFramePr/>
      </xdr:nvGraphicFramePr>
      <xdr:xfrm>
        <a:off x="552450" y="5238750"/>
        <a:ext cx="6953250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8"/>
  <sheetViews>
    <sheetView tabSelected="1" zoomScale="125" zoomScaleNormal="125" workbookViewId="0" topLeftCell="A2">
      <selection activeCell="L30" sqref="L30"/>
    </sheetView>
  </sheetViews>
  <sheetFormatPr defaultColWidth="11.421875" defaultRowHeight="12"/>
  <cols>
    <col min="1" max="1" width="6.8515625" style="0" customWidth="1"/>
    <col min="2" max="2" width="11.140625" style="0" bestFit="1" customWidth="1"/>
    <col min="3" max="3" width="11.57421875" style="0" customWidth="1"/>
    <col min="4" max="4" width="8.57421875" style="0" customWidth="1"/>
    <col min="5" max="5" width="11.421875" style="0" customWidth="1"/>
    <col min="6" max="9" width="11.140625" style="0" bestFit="1" customWidth="1"/>
    <col min="11" max="11" width="8.140625" style="0" customWidth="1"/>
    <col min="13" max="13" width="7.00390625" style="0" customWidth="1"/>
    <col min="14" max="14" width="17.140625" style="1" customWidth="1"/>
    <col min="15" max="15" width="11.140625" style="2" bestFit="1" customWidth="1"/>
    <col min="16" max="16" width="8.140625" style="0" customWidth="1"/>
    <col min="17" max="19" width="11.140625" style="0" bestFit="1" customWidth="1"/>
  </cols>
  <sheetData>
    <row r="1" ht="12" thickBot="1"/>
    <row r="2" spans="3:15" s="12" customFormat="1" ht="13.5" thickBot="1">
      <c r="C2" s="16"/>
      <c r="D2" s="17"/>
      <c r="E2" s="17"/>
      <c r="F2" s="18" t="s">
        <v>105</v>
      </c>
      <c r="G2" s="17"/>
      <c r="H2" s="17"/>
      <c r="I2" s="17"/>
      <c r="J2" s="19"/>
      <c r="N2" s="13"/>
      <c r="O2" s="14"/>
    </row>
    <row r="3" spans="2:11" ht="12.75">
      <c r="B3" s="11" t="s">
        <v>23</v>
      </c>
      <c r="K3" s="15" t="s">
        <v>108</v>
      </c>
    </row>
    <row r="4" spans="2:15" s="12" customFormat="1" ht="12.75">
      <c r="B4" s="12" t="s">
        <v>106</v>
      </c>
      <c r="K4" s="15"/>
      <c r="N4" s="13"/>
      <c r="O4" s="14"/>
    </row>
    <row r="5" spans="2:15" s="12" customFormat="1" ht="12.75">
      <c r="B5" s="12" t="s">
        <v>107</v>
      </c>
      <c r="K5" s="15"/>
      <c r="N5" s="13"/>
      <c r="O5" s="14"/>
    </row>
    <row r="6" spans="2:15" s="12" customFormat="1" ht="12.75">
      <c r="B6" s="12" t="s">
        <v>127</v>
      </c>
      <c r="K6" s="15"/>
      <c r="N6" s="13"/>
      <c r="O6" s="14"/>
    </row>
    <row r="7" spans="2:15" s="12" customFormat="1" ht="12.75">
      <c r="B7" s="12" t="s">
        <v>67</v>
      </c>
      <c r="K7" s="15"/>
      <c r="N7" s="13"/>
      <c r="O7" s="14"/>
    </row>
    <row r="8" spans="2:15" s="12" customFormat="1" ht="12.75">
      <c r="B8" s="12" t="s">
        <v>109</v>
      </c>
      <c r="K8" s="15"/>
      <c r="N8" s="13"/>
      <c r="O8" s="14"/>
    </row>
    <row r="9" spans="2:15" s="12" customFormat="1" ht="12.75">
      <c r="B9" s="12" t="s">
        <v>68</v>
      </c>
      <c r="K9" s="15"/>
      <c r="N9" s="13"/>
      <c r="O9" s="14"/>
    </row>
    <row r="10" spans="11:15" s="12" customFormat="1" ht="12.75">
      <c r="K10" s="15"/>
      <c r="N10" s="13"/>
      <c r="O10" s="14"/>
    </row>
    <row r="11" spans="2:15" s="12" customFormat="1" ht="12.75">
      <c r="B11" s="12" t="s">
        <v>69</v>
      </c>
      <c r="K11" s="15"/>
      <c r="N11" s="13"/>
      <c r="O11" s="14"/>
    </row>
    <row r="12" spans="2:15" s="12" customFormat="1" ht="12.75">
      <c r="B12" s="12" t="s">
        <v>110</v>
      </c>
      <c r="K12" s="15"/>
      <c r="N12" s="13"/>
      <c r="O12" s="14"/>
    </row>
    <row r="13" spans="2:15" s="12" customFormat="1" ht="12.75">
      <c r="B13" s="12" t="s">
        <v>70</v>
      </c>
      <c r="K13" s="15"/>
      <c r="N13" s="13"/>
      <c r="O13" s="14"/>
    </row>
    <row r="14" spans="2:15" s="12" customFormat="1" ht="12.75">
      <c r="B14" s="12" t="s">
        <v>0</v>
      </c>
      <c r="K14" s="15"/>
      <c r="N14" s="13"/>
      <c r="O14" s="14"/>
    </row>
    <row r="15" spans="2:15" s="12" customFormat="1" ht="12.75">
      <c r="B15" s="12" t="s">
        <v>1</v>
      </c>
      <c r="K15" s="15"/>
      <c r="N15" s="13"/>
      <c r="O15" s="14"/>
    </row>
    <row r="16" spans="2:15" s="12" customFormat="1" ht="12.75">
      <c r="B16" s="12" t="s">
        <v>2</v>
      </c>
      <c r="K16" s="15"/>
      <c r="N16" s="13"/>
      <c r="O16" s="14"/>
    </row>
    <row r="17" spans="2:15" s="12" customFormat="1" ht="12.75">
      <c r="B17" s="12" t="s">
        <v>3</v>
      </c>
      <c r="K17" s="15"/>
      <c r="N17" s="13"/>
      <c r="O17" s="14"/>
    </row>
    <row r="18" spans="2:15" s="12" customFormat="1" ht="12.75">
      <c r="B18" s="12" t="s">
        <v>4</v>
      </c>
      <c r="N18" s="13"/>
      <c r="O18" s="14"/>
    </row>
    <row r="19" spans="2:15" s="12" customFormat="1" ht="12.75">
      <c r="B19" s="12" t="s">
        <v>166</v>
      </c>
      <c r="N19" s="13"/>
      <c r="O19" s="14"/>
    </row>
    <row r="20" spans="2:15" s="12" customFormat="1" ht="12.75">
      <c r="B20" s="12" t="s">
        <v>167</v>
      </c>
      <c r="N20" s="13"/>
      <c r="O20" s="14"/>
    </row>
    <row r="21" spans="2:15" s="12" customFormat="1" ht="12.75">
      <c r="B21" s="12" t="s">
        <v>168</v>
      </c>
      <c r="N21" s="13"/>
      <c r="O21" s="14"/>
    </row>
    <row r="22" spans="2:15" s="12" customFormat="1" ht="12.75">
      <c r="B22" s="12" t="s">
        <v>169</v>
      </c>
      <c r="N22" s="13"/>
      <c r="O22" s="14"/>
    </row>
    <row r="23" spans="2:15" s="12" customFormat="1" ht="12.75">
      <c r="B23" s="12" t="s">
        <v>170</v>
      </c>
      <c r="N23" s="13"/>
      <c r="O23" s="14"/>
    </row>
    <row r="24" spans="2:15" s="12" customFormat="1" ht="12.75">
      <c r="B24" s="12" t="s">
        <v>171</v>
      </c>
      <c r="N24" s="13"/>
      <c r="O24" s="14"/>
    </row>
    <row r="25" spans="2:15" s="12" customFormat="1" ht="12.75">
      <c r="B25" s="12" t="s">
        <v>172</v>
      </c>
      <c r="N25" s="13"/>
      <c r="O25" s="14"/>
    </row>
    <row r="26" spans="2:15" s="12" customFormat="1" ht="12.75">
      <c r="B26" s="12" t="s">
        <v>66</v>
      </c>
      <c r="N26" s="13"/>
      <c r="O26" s="14"/>
    </row>
    <row r="27" spans="2:15" s="12" customFormat="1" ht="12.75">
      <c r="B27" s="12" t="s">
        <v>111</v>
      </c>
      <c r="N27" s="13"/>
      <c r="O27" s="14"/>
    </row>
    <row r="28" spans="2:15" s="12" customFormat="1" ht="12.75">
      <c r="B28" s="12" t="s">
        <v>112</v>
      </c>
      <c r="N28" s="13"/>
      <c r="O28" s="14"/>
    </row>
    <row r="29" spans="2:15" s="12" customFormat="1" ht="12.75">
      <c r="B29" s="12" t="s">
        <v>113</v>
      </c>
      <c r="N29" s="13"/>
      <c r="O29" s="14"/>
    </row>
    <row r="30" spans="2:15" s="12" customFormat="1" ht="12.75">
      <c r="B30" s="12" t="s">
        <v>114</v>
      </c>
      <c r="N30" s="13"/>
      <c r="O30" s="14"/>
    </row>
    <row r="31" spans="14:15" s="12" customFormat="1" ht="12.75">
      <c r="N31" s="13"/>
      <c r="O31" s="14"/>
    </row>
    <row r="32" spans="6:15" s="12" customFormat="1" ht="16.5" customHeight="1">
      <c r="F32" s="20" t="s">
        <v>115</v>
      </c>
      <c r="N32" s="13"/>
      <c r="O32" s="14"/>
    </row>
    <row r="33" spans="2:15" s="12" customFormat="1" ht="12" customHeight="1">
      <c r="B33"/>
      <c r="C33" t="s">
        <v>34</v>
      </c>
      <c r="D33" t="s">
        <v>35</v>
      </c>
      <c r="E33"/>
      <c r="F33" t="s">
        <v>36</v>
      </c>
      <c r="G33" s="1" t="s">
        <v>37</v>
      </c>
      <c r="H33"/>
      <c r="I33" t="s">
        <v>35</v>
      </c>
      <c r="J33" t="s">
        <v>36</v>
      </c>
      <c r="N33" s="13"/>
      <c r="O33" s="14"/>
    </row>
    <row r="34" spans="2:15" s="12" customFormat="1" ht="12" customHeight="1">
      <c r="B34">
        <v>26</v>
      </c>
      <c r="C34" s="9">
        <f aca="true" t="shared" si="0" ref="C34:C54">D34^2</f>
        <v>7225</v>
      </c>
      <c r="D34" s="8">
        <v>85</v>
      </c>
      <c r="E34" s="1" t="s">
        <v>41</v>
      </c>
      <c r="F34" s="2">
        <v>73.7</v>
      </c>
      <c r="G34" s="6">
        <v>73.3249248569479</v>
      </c>
      <c r="H34" s="1" t="s">
        <v>41</v>
      </c>
      <c r="I34" s="8">
        <v>85</v>
      </c>
      <c r="J34" s="2">
        <v>73.7</v>
      </c>
      <c r="N34" s="13"/>
      <c r="O34" s="14"/>
    </row>
    <row r="35" spans="2:15" s="12" customFormat="1" ht="12" customHeight="1">
      <c r="B35">
        <v>36</v>
      </c>
      <c r="C35" s="9">
        <f t="shared" si="0"/>
        <v>21316</v>
      </c>
      <c r="D35" s="8">
        <v>146</v>
      </c>
      <c r="E35" s="1" t="s">
        <v>43</v>
      </c>
      <c r="F35" s="2">
        <v>71.9</v>
      </c>
      <c r="G35" s="6">
        <v>73.60543612179292</v>
      </c>
      <c r="H35" s="1" t="s">
        <v>43</v>
      </c>
      <c r="I35" s="8">
        <v>146</v>
      </c>
      <c r="J35" s="2">
        <v>71.9</v>
      </c>
      <c r="N35" s="13"/>
      <c r="O35" s="14"/>
    </row>
    <row r="36" spans="2:15" s="12" customFormat="1" ht="12" customHeight="1">
      <c r="B36">
        <v>7</v>
      </c>
      <c r="C36" s="9">
        <f t="shared" si="0"/>
        <v>250000</v>
      </c>
      <c r="D36" s="8">
        <v>500</v>
      </c>
      <c r="E36" s="1" t="s">
        <v>45</v>
      </c>
      <c r="F36" s="2">
        <v>78.1</v>
      </c>
      <c r="G36" s="6">
        <v>75.06285420702318</v>
      </c>
      <c r="H36" s="1" t="s">
        <v>45</v>
      </c>
      <c r="I36" s="8">
        <v>500</v>
      </c>
      <c r="J36" s="2">
        <v>78.1</v>
      </c>
      <c r="N36" s="13"/>
      <c r="O36" s="14"/>
    </row>
    <row r="37" spans="2:15" s="12" customFormat="1" ht="12" customHeight="1">
      <c r="B37">
        <v>24</v>
      </c>
      <c r="C37" s="9">
        <f t="shared" si="0"/>
        <v>438244</v>
      </c>
      <c r="D37" s="8">
        <v>662</v>
      </c>
      <c r="E37" s="1" t="s">
        <v>47</v>
      </c>
      <c r="F37" s="2">
        <v>73.8</v>
      </c>
      <c r="G37" s="6">
        <v>75.63281230214983</v>
      </c>
      <c r="H37" s="1" t="s">
        <v>47</v>
      </c>
      <c r="I37" s="8">
        <v>662</v>
      </c>
      <c r="J37" s="2">
        <v>73.8</v>
      </c>
      <c r="N37" s="13"/>
      <c r="O37" s="14"/>
    </row>
    <row r="38" spans="2:15" s="12" customFormat="1" ht="12" customHeight="1">
      <c r="B38">
        <v>17</v>
      </c>
      <c r="C38" s="9">
        <f t="shared" si="0"/>
        <v>12236004</v>
      </c>
      <c r="D38" s="8">
        <v>3498</v>
      </c>
      <c r="E38" s="1" t="s">
        <v>42</v>
      </c>
      <c r="F38" s="2">
        <v>76</v>
      </c>
      <c r="G38" s="6">
        <v>75.74492432126749</v>
      </c>
      <c r="H38" s="1" t="s">
        <v>49</v>
      </c>
      <c r="I38" s="8">
        <v>874</v>
      </c>
      <c r="J38" s="2">
        <v>75.3</v>
      </c>
      <c r="N38" s="13"/>
      <c r="O38" s="14"/>
    </row>
    <row r="39" spans="2:15" s="12" customFormat="1" ht="12" customHeight="1">
      <c r="B39">
        <v>21</v>
      </c>
      <c r="C39" s="9">
        <f t="shared" si="0"/>
        <v>763876</v>
      </c>
      <c r="D39" s="8">
        <v>874</v>
      </c>
      <c r="E39" s="1" t="s">
        <v>49</v>
      </c>
      <c r="F39" s="2">
        <v>75.3</v>
      </c>
      <c r="G39" s="6">
        <v>76.28668159040676</v>
      </c>
      <c r="H39" s="1" t="s">
        <v>51</v>
      </c>
      <c r="I39" s="8">
        <v>971</v>
      </c>
      <c r="J39" s="2">
        <v>78.3</v>
      </c>
      <c r="N39" s="13"/>
      <c r="O39" s="14"/>
    </row>
    <row r="40" spans="2:15" s="12" customFormat="1" ht="12" customHeight="1">
      <c r="B40">
        <v>6</v>
      </c>
      <c r="C40" s="9">
        <f t="shared" si="0"/>
        <v>942841</v>
      </c>
      <c r="D40" s="8">
        <v>971</v>
      </c>
      <c r="E40" s="1" t="s">
        <v>51</v>
      </c>
      <c r="F40" s="2">
        <v>78.3</v>
      </c>
      <c r="G40" s="6">
        <v>76.55107847407365</v>
      </c>
      <c r="H40" s="1" t="s">
        <v>56</v>
      </c>
      <c r="I40" s="8">
        <v>1211</v>
      </c>
      <c r="J40" s="2">
        <v>76.4</v>
      </c>
      <c r="N40" s="13"/>
      <c r="O40" s="14"/>
    </row>
    <row r="41" spans="2:15" s="12" customFormat="1" ht="12" customHeight="1">
      <c r="B41">
        <v>16</v>
      </c>
      <c r="C41" s="9">
        <f t="shared" si="0"/>
        <v>1466521</v>
      </c>
      <c r="D41" s="8">
        <v>1211</v>
      </c>
      <c r="E41" s="1" t="s">
        <v>56</v>
      </c>
      <c r="F41" s="2">
        <v>76.4</v>
      </c>
      <c r="G41" s="6">
        <v>77.11140725481094</v>
      </c>
      <c r="H41" s="1" t="s">
        <v>55</v>
      </c>
      <c r="I41" s="8">
        <v>1348</v>
      </c>
      <c r="J41" s="2">
        <v>78.1</v>
      </c>
      <c r="N41" s="13"/>
      <c r="O41" s="14"/>
    </row>
    <row r="42" spans="2:15" s="12" customFormat="1" ht="12" customHeight="1">
      <c r="B42">
        <v>9</v>
      </c>
      <c r="C42" s="9">
        <f t="shared" si="0"/>
        <v>1817104</v>
      </c>
      <c r="D42" s="8">
        <v>1348</v>
      </c>
      <c r="E42" s="1" t="s">
        <v>55</v>
      </c>
      <c r="F42" s="2">
        <v>78.1</v>
      </c>
      <c r="G42" s="6">
        <v>77.37133070392107</v>
      </c>
      <c r="H42" s="1" t="s">
        <v>53</v>
      </c>
      <c r="I42" s="8">
        <v>1357</v>
      </c>
      <c r="J42" s="2">
        <v>75.5</v>
      </c>
      <c r="N42" s="13"/>
      <c r="O42" s="14"/>
    </row>
    <row r="43" spans="2:15" s="12" customFormat="1" ht="12" customHeight="1">
      <c r="B43">
        <v>20</v>
      </c>
      <c r="C43" s="9">
        <f t="shared" si="0"/>
        <v>1841449</v>
      </c>
      <c r="D43" s="8">
        <v>1357</v>
      </c>
      <c r="E43" s="1" t="s">
        <v>53</v>
      </c>
      <c r="F43" s="2">
        <v>75.5</v>
      </c>
      <c r="G43" s="6">
        <v>77.38688126762511</v>
      </c>
      <c r="H43" s="1" t="s">
        <v>48</v>
      </c>
      <c r="I43" s="8">
        <v>1362</v>
      </c>
      <c r="J43" s="2">
        <v>77.3</v>
      </c>
      <c r="N43" s="13"/>
      <c r="O43" s="14"/>
    </row>
    <row r="44" spans="2:15" s="12" customFormat="1" ht="12" customHeight="1">
      <c r="B44">
        <v>13</v>
      </c>
      <c r="C44" s="9">
        <f t="shared" si="0"/>
        <v>1855044</v>
      </c>
      <c r="D44" s="8">
        <v>1362</v>
      </c>
      <c r="E44" s="1" t="s">
        <v>48</v>
      </c>
      <c r="F44" s="2">
        <v>77.3</v>
      </c>
      <c r="G44" s="6">
        <v>77.39543924521084</v>
      </c>
      <c r="H44" s="1" t="s">
        <v>46</v>
      </c>
      <c r="I44" s="8">
        <v>1484</v>
      </c>
      <c r="J44" s="2">
        <v>79.6</v>
      </c>
      <c r="N44" s="13"/>
      <c r="O44" s="14"/>
    </row>
    <row r="45" spans="2:15" s="12" customFormat="1" ht="12" customHeight="1">
      <c r="B45">
        <v>2</v>
      </c>
      <c r="C45" s="9">
        <f t="shared" si="0"/>
        <v>2202256</v>
      </c>
      <c r="D45" s="8">
        <v>1484</v>
      </c>
      <c r="E45" s="1" t="s">
        <v>46</v>
      </c>
      <c r="F45" s="2">
        <v>79.6</v>
      </c>
      <c r="G45" s="6">
        <v>77.58627544157852</v>
      </c>
      <c r="H45" s="1" t="s">
        <v>60</v>
      </c>
      <c r="I45" s="8">
        <v>1522</v>
      </c>
      <c r="J45" s="2">
        <v>78.1</v>
      </c>
      <c r="N45" s="13"/>
      <c r="O45" s="14"/>
    </row>
    <row r="46" spans="2:15" s="12" customFormat="1" ht="12" customHeight="1">
      <c r="B46">
        <v>8</v>
      </c>
      <c r="C46" s="9">
        <f t="shared" si="0"/>
        <v>2316484</v>
      </c>
      <c r="D46" s="8">
        <v>1522</v>
      </c>
      <c r="E46" s="1" t="s">
        <v>60</v>
      </c>
      <c r="F46" s="2">
        <v>78.1</v>
      </c>
      <c r="G46" s="6">
        <v>77.63866129847742</v>
      </c>
      <c r="H46" s="1" t="s">
        <v>59</v>
      </c>
      <c r="I46" s="8">
        <v>1606</v>
      </c>
      <c r="J46" s="2">
        <v>79.4</v>
      </c>
      <c r="N46" s="13"/>
      <c r="O46" s="14"/>
    </row>
    <row r="47" spans="2:15" s="12" customFormat="1" ht="12" customHeight="1">
      <c r="B47">
        <v>3</v>
      </c>
      <c r="C47" s="9">
        <f t="shared" si="0"/>
        <v>2579236</v>
      </c>
      <c r="D47" s="8">
        <v>1606</v>
      </c>
      <c r="E47" s="1" t="s">
        <v>59</v>
      </c>
      <c r="F47" s="2">
        <v>79.4</v>
      </c>
      <c r="G47" s="6">
        <v>77.74257035101289</v>
      </c>
      <c r="H47" s="1" t="s">
        <v>61</v>
      </c>
      <c r="I47" s="8">
        <v>1641</v>
      </c>
      <c r="J47" s="2">
        <v>77.7</v>
      </c>
      <c r="N47" s="13"/>
      <c r="O47" s="14"/>
    </row>
    <row r="48" spans="2:15" s="12" customFormat="1" ht="12" customHeight="1">
      <c r="B48">
        <v>11</v>
      </c>
      <c r="C48" s="9">
        <f t="shared" si="0"/>
        <v>2692881</v>
      </c>
      <c r="D48" s="8">
        <v>1641</v>
      </c>
      <c r="E48" s="1" t="s">
        <v>61</v>
      </c>
      <c r="F48" s="2">
        <v>77.7</v>
      </c>
      <c r="G48" s="6">
        <v>77.78103293347964</v>
      </c>
      <c r="H48" s="1" t="s">
        <v>54</v>
      </c>
      <c r="I48" s="8">
        <v>1653</v>
      </c>
      <c r="J48" s="2">
        <v>77.1</v>
      </c>
      <c r="N48" s="13"/>
      <c r="O48" s="14"/>
    </row>
    <row r="49" spans="2:15" s="12" customFormat="1" ht="12" customHeight="1">
      <c r="B49">
        <v>14</v>
      </c>
      <c r="C49" s="9">
        <f t="shared" si="0"/>
        <v>2732409</v>
      </c>
      <c r="D49" s="8">
        <v>1653</v>
      </c>
      <c r="E49" s="1" t="s">
        <v>54</v>
      </c>
      <c r="F49" s="2">
        <v>77.1</v>
      </c>
      <c r="G49" s="6">
        <v>77.79356566743594</v>
      </c>
      <c r="H49" s="1" t="s">
        <v>57</v>
      </c>
      <c r="I49" s="8">
        <v>1816</v>
      </c>
      <c r="J49" s="2">
        <v>76</v>
      </c>
      <c r="N49" s="13"/>
      <c r="O49" s="14"/>
    </row>
    <row r="50" spans="2:15" s="12" customFormat="1" ht="13.5" customHeight="1">
      <c r="B50">
        <v>18</v>
      </c>
      <c r="C50" s="9">
        <f t="shared" si="0"/>
        <v>3297856</v>
      </c>
      <c r="D50" s="8">
        <v>1816</v>
      </c>
      <c r="E50" s="1" t="s">
        <v>57</v>
      </c>
      <c r="F50" s="2">
        <v>76</v>
      </c>
      <c r="G50" s="6">
        <v>77.93070299796345</v>
      </c>
      <c r="H50" s="1" t="s">
        <v>58</v>
      </c>
      <c r="I50" s="8">
        <v>1866</v>
      </c>
      <c r="J50" s="2">
        <v>78.4</v>
      </c>
      <c r="L50" s="28"/>
      <c r="N50" s="13"/>
      <c r="O50" s="14"/>
    </row>
    <row r="51" spans="2:15" s="12" customFormat="1" ht="13.5" customHeight="1">
      <c r="B51">
        <v>5</v>
      </c>
      <c r="C51" s="9">
        <f t="shared" si="0"/>
        <v>3481956</v>
      </c>
      <c r="D51" s="8">
        <v>1866</v>
      </c>
      <c r="E51" s="1" t="s">
        <v>58</v>
      </c>
      <c r="F51" s="2">
        <v>78.4</v>
      </c>
      <c r="G51" s="6">
        <v>77.96041194051494</v>
      </c>
      <c r="H51" s="1" t="s">
        <v>52</v>
      </c>
      <c r="I51" s="8">
        <v>1965</v>
      </c>
      <c r="J51" s="2">
        <v>76.5</v>
      </c>
      <c r="L51" s="28"/>
      <c r="N51" s="13"/>
      <c r="O51" s="14"/>
    </row>
    <row r="52" spans="2:15" s="12" customFormat="1" ht="12" customHeight="1">
      <c r="B52">
        <v>12</v>
      </c>
      <c r="C52" s="9">
        <f t="shared" si="0"/>
        <v>5262436</v>
      </c>
      <c r="D52" s="8">
        <v>2294</v>
      </c>
      <c r="E52" s="1" t="s">
        <v>44</v>
      </c>
      <c r="F52" s="2">
        <v>77.6</v>
      </c>
      <c r="G52" s="6">
        <v>77.9773315259107</v>
      </c>
      <c r="H52" s="1" t="s">
        <v>50</v>
      </c>
      <c r="I52" s="8">
        <v>2010</v>
      </c>
      <c r="J52" s="2">
        <v>79.1</v>
      </c>
      <c r="N52" s="13"/>
      <c r="O52" s="14"/>
    </row>
    <row r="53" spans="2:15" s="12" customFormat="1" ht="12" customHeight="1">
      <c r="B53">
        <v>15</v>
      </c>
      <c r="C53" s="9">
        <f t="shared" si="0"/>
        <v>3861225</v>
      </c>
      <c r="D53" s="8">
        <v>1965</v>
      </c>
      <c r="E53" s="1" t="s">
        <v>52</v>
      </c>
      <c r="F53" s="2">
        <v>76.5</v>
      </c>
      <c r="G53" s="6">
        <v>78.00211932979721</v>
      </c>
      <c r="H53" s="1" t="s">
        <v>44</v>
      </c>
      <c r="I53" s="8">
        <v>2294</v>
      </c>
      <c r="J53" s="2">
        <v>77.6</v>
      </c>
      <c r="N53" s="13"/>
      <c r="O53" s="14"/>
    </row>
    <row r="54" spans="2:15" s="12" customFormat="1" ht="12" customHeight="1">
      <c r="B54">
        <v>4</v>
      </c>
      <c r="C54" s="9">
        <f t="shared" si="0"/>
        <v>4040100</v>
      </c>
      <c r="D54" s="8">
        <v>2010</v>
      </c>
      <c r="E54" s="1" t="s">
        <v>50</v>
      </c>
      <c r="F54" s="2">
        <v>79.1</v>
      </c>
      <c r="G54" s="6">
        <v>78.01355816859957</v>
      </c>
      <c r="H54" s="1" t="s">
        <v>42</v>
      </c>
      <c r="I54" s="8">
        <v>3498</v>
      </c>
      <c r="J54" s="2">
        <v>76</v>
      </c>
      <c r="N54" s="13"/>
      <c r="O54" s="14"/>
    </row>
    <row r="55" spans="6:15" s="12" customFormat="1" ht="12" customHeight="1">
      <c r="F55" s="20"/>
      <c r="N55" s="13"/>
      <c r="O55" s="14"/>
    </row>
    <row r="56" spans="6:15" s="12" customFormat="1" ht="16.5" customHeight="1">
      <c r="F56" s="20"/>
      <c r="N56" s="13"/>
      <c r="O56" s="14"/>
    </row>
    <row r="57" spans="6:15" s="12" customFormat="1" ht="16.5" customHeight="1">
      <c r="F57" s="20"/>
      <c r="N57" s="13"/>
      <c r="O57" s="14"/>
    </row>
    <row r="58" spans="6:15" s="12" customFormat="1" ht="16.5" customHeight="1">
      <c r="F58" s="20"/>
      <c r="N58" s="13"/>
      <c r="O58" s="14"/>
    </row>
    <row r="59" ht="12"/>
    <row r="60" ht="16.5" customHeight="1">
      <c r="F60" s="21" t="s">
        <v>116</v>
      </c>
    </row>
    <row r="65" spans="4:9" ht="12.75">
      <c r="D65" s="1" t="s">
        <v>125</v>
      </c>
      <c r="E65">
        <v>13</v>
      </c>
      <c r="H65" s="23" t="s">
        <v>120</v>
      </c>
      <c r="I65" s="12">
        <v>8</v>
      </c>
    </row>
    <row r="66" spans="4:9" ht="12.75">
      <c r="D66" s="1" t="s">
        <v>126</v>
      </c>
      <c r="E66">
        <v>17</v>
      </c>
      <c r="H66" s="23" t="s">
        <v>121</v>
      </c>
      <c r="I66" s="12">
        <v>12</v>
      </c>
    </row>
    <row r="67" spans="4:9" ht="10.5">
      <c r="D67" s="1" t="s">
        <v>173</v>
      </c>
      <c r="E67">
        <v>13</v>
      </c>
      <c r="H67" s="1" t="s">
        <v>122</v>
      </c>
      <c r="I67">
        <v>19</v>
      </c>
    </row>
    <row r="68" spans="4:9" ht="10.5">
      <c r="D68" s="1" t="s">
        <v>24</v>
      </c>
      <c r="E68">
        <v>5</v>
      </c>
      <c r="H68" s="1" t="s">
        <v>123</v>
      </c>
      <c r="I68">
        <v>24</v>
      </c>
    </row>
    <row r="69" spans="4:9" ht="10.5">
      <c r="D69" s="1" t="s">
        <v>25</v>
      </c>
      <c r="E69">
        <v>18</v>
      </c>
      <c r="H69" s="1" t="s">
        <v>124</v>
      </c>
      <c r="I69">
        <v>37</v>
      </c>
    </row>
    <row r="70" spans="4:5" ht="10.5">
      <c r="D70" s="1" t="s">
        <v>26</v>
      </c>
      <c r="E70">
        <v>33</v>
      </c>
    </row>
    <row r="90" ht="16.5" customHeight="1">
      <c r="F90" s="21" t="s">
        <v>165</v>
      </c>
    </row>
    <row r="121" spans="6:15" s="12" customFormat="1" ht="16.5" customHeight="1">
      <c r="F121" s="21" t="s">
        <v>117</v>
      </c>
      <c r="N121" s="13"/>
      <c r="O121" s="14"/>
    </row>
    <row r="153" ht="16.5" customHeight="1">
      <c r="F153" s="21" t="s">
        <v>118</v>
      </c>
    </row>
    <row r="187" ht="16.5" customHeight="1">
      <c r="F187" s="21" t="s">
        <v>119</v>
      </c>
    </row>
    <row r="219" ht="16.5" customHeight="1">
      <c r="F219" s="21"/>
    </row>
    <row r="220" spans="4:10" ht="0.75" customHeight="1">
      <c r="D220" s="7" t="s">
        <v>128</v>
      </c>
      <c r="E220" t="s">
        <v>129</v>
      </c>
      <c r="F220" t="s">
        <v>130</v>
      </c>
      <c r="G220" t="s">
        <v>131</v>
      </c>
      <c r="H220" s="10" t="s">
        <v>38</v>
      </c>
      <c r="I220" t="s">
        <v>39</v>
      </c>
      <c r="J220" s="10" t="s">
        <v>132</v>
      </c>
    </row>
    <row r="221" spans="3:10" ht="0.75" customHeight="1">
      <c r="C221" s="1" t="s">
        <v>41</v>
      </c>
      <c r="D221" s="6">
        <v>73.7</v>
      </c>
      <c r="E221" s="6">
        <v>72.75523218595342</v>
      </c>
      <c r="F221" s="4">
        <f aca="true" t="shared" si="1" ref="F221:F240">G221^2</f>
        <v>0.00013787346749824308</v>
      </c>
      <c r="G221" s="4">
        <f aca="true" t="shared" si="2" ref="G221:G240">I221/J221</f>
        <v>0.01174195330846802</v>
      </c>
      <c r="H221">
        <v>26</v>
      </c>
      <c r="I221" s="8">
        <v>85</v>
      </c>
      <c r="J221" s="8">
        <v>7239</v>
      </c>
    </row>
    <row r="222" spans="3:10" ht="0.75" customHeight="1">
      <c r="C222" s="1" t="s">
        <v>43</v>
      </c>
      <c r="D222" s="6">
        <v>71.9</v>
      </c>
      <c r="E222" s="6">
        <v>74.54555636872361</v>
      </c>
      <c r="F222" s="4">
        <f t="shared" si="1"/>
        <v>0.0007672195823404308</v>
      </c>
      <c r="G222" s="4">
        <f t="shared" si="2"/>
        <v>0.02769872889394802</v>
      </c>
      <c r="H222">
        <v>36</v>
      </c>
      <c r="I222" s="8">
        <v>146</v>
      </c>
      <c r="J222" s="8">
        <v>5271</v>
      </c>
    </row>
    <row r="223" spans="3:10" ht="0.75" customHeight="1">
      <c r="C223" s="1" t="s">
        <v>45</v>
      </c>
      <c r="D223" s="6">
        <v>78.1</v>
      </c>
      <c r="E223" s="6">
        <v>75.97375484758578</v>
      </c>
      <c r="F223" s="4">
        <f t="shared" si="1"/>
        <v>0.0019526791636831355</v>
      </c>
      <c r="G223" s="4">
        <f t="shared" si="2"/>
        <v>0.04418912947414936</v>
      </c>
      <c r="H223">
        <v>7</v>
      </c>
      <c r="I223" s="8">
        <v>500</v>
      </c>
      <c r="J223" s="8">
        <v>11315</v>
      </c>
    </row>
    <row r="224" spans="3:10" ht="0.75" customHeight="1">
      <c r="C224" s="1" t="s">
        <v>48</v>
      </c>
      <c r="D224" s="6">
        <v>77.3</v>
      </c>
      <c r="E224" s="6">
        <v>77.21520759566675</v>
      </c>
      <c r="F224" s="4">
        <f t="shared" si="1"/>
        <v>0.004394400623136338</v>
      </c>
      <c r="G224" s="4">
        <f t="shared" si="2"/>
        <v>0.06629027547941205</v>
      </c>
      <c r="H224">
        <v>13</v>
      </c>
      <c r="I224" s="8">
        <v>1362</v>
      </c>
      <c r="J224" s="8">
        <v>20546</v>
      </c>
    </row>
    <row r="225" spans="3:10" ht="0.75" customHeight="1">
      <c r="C225" s="1" t="s">
        <v>56</v>
      </c>
      <c r="D225" s="6">
        <v>76.4</v>
      </c>
      <c r="E225" s="6">
        <v>77.30089781610174</v>
      </c>
      <c r="F225" s="4">
        <f t="shared" si="1"/>
        <v>0.00470759254949482</v>
      </c>
      <c r="G225" s="4">
        <f t="shared" si="2"/>
        <v>0.06861189801699717</v>
      </c>
      <c r="H225">
        <v>16</v>
      </c>
      <c r="I225" s="8">
        <v>1211</v>
      </c>
      <c r="J225" s="8">
        <v>17650</v>
      </c>
    </row>
    <row r="226" spans="3:10" ht="0.75" customHeight="1">
      <c r="C226" s="1" t="s">
        <v>49</v>
      </c>
      <c r="D226" s="6">
        <v>75.3</v>
      </c>
      <c r="E226" s="6">
        <v>77.37562358781238</v>
      </c>
      <c r="F226" s="4">
        <f t="shared" si="1"/>
        <v>0.0050204720962838375</v>
      </c>
      <c r="G226" s="4">
        <f t="shared" si="2"/>
        <v>0.07085528982569923</v>
      </c>
      <c r="H226">
        <v>21</v>
      </c>
      <c r="I226" s="8">
        <v>874</v>
      </c>
      <c r="J226" s="8">
        <v>12335</v>
      </c>
    </row>
    <row r="227" spans="3:10" ht="0.75" customHeight="1">
      <c r="C227" s="1" t="s">
        <v>51</v>
      </c>
      <c r="D227" s="6">
        <v>78.3</v>
      </c>
      <c r="E227" s="6">
        <v>77.39553662678907</v>
      </c>
      <c r="F227" s="4">
        <f t="shared" si="1"/>
        <v>0.005111813038569559</v>
      </c>
      <c r="G227" s="4">
        <f t="shared" si="2"/>
        <v>0.07149694426036374</v>
      </c>
      <c r="H227">
        <v>6</v>
      </c>
      <c r="I227" s="8">
        <v>971</v>
      </c>
      <c r="J227" s="8">
        <v>13581</v>
      </c>
    </row>
    <row r="228" spans="3:10" ht="0.75" customHeight="1">
      <c r="C228" s="1" t="s">
        <v>46</v>
      </c>
      <c r="D228" s="6">
        <v>79.6</v>
      </c>
      <c r="E228" s="6">
        <v>77.3955504887768</v>
      </c>
      <c r="F228" s="4">
        <f t="shared" si="1"/>
        <v>0.0051118779697672725</v>
      </c>
      <c r="G228" s="4">
        <f t="shared" si="2"/>
        <v>0.07149739834264791</v>
      </c>
      <c r="H228">
        <v>2</v>
      </c>
      <c r="I228" s="8">
        <v>1484</v>
      </c>
      <c r="J228" s="8">
        <v>20756</v>
      </c>
    </row>
    <row r="229" spans="3:10" ht="0.75" customHeight="1">
      <c r="C229" s="1" t="s">
        <v>55</v>
      </c>
      <c r="D229" s="6">
        <v>78.1</v>
      </c>
      <c r="E229" s="6">
        <v>77.54769754029948</v>
      </c>
      <c r="F229" s="4">
        <f t="shared" si="1"/>
        <v>0.005986648580752619</v>
      </c>
      <c r="G229" s="4">
        <f t="shared" si="2"/>
        <v>0.07737343588566181</v>
      </c>
      <c r="H229">
        <v>9</v>
      </c>
      <c r="I229" s="8">
        <v>1348</v>
      </c>
      <c r="J229" s="8">
        <v>17422</v>
      </c>
    </row>
    <row r="230" spans="3:10" ht="0.75" customHeight="1">
      <c r="C230" s="1" t="s">
        <v>60</v>
      </c>
      <c r="D230" s="6">
        <v>78.1</v>
      </c>
      <c r="E230" s="6">
        <v>77.62159538010744</v>
      </c>
      <c r="F230" s="4">
        <f t="shared" si="1"/>
        <v>0.006637874911032448</v>
      </c>
      <c r="G230" s="4">
        <f t="shared" si="2"/>
        <v>0.08147315454204807</v>
      </c>
      <c r="H230">
        <v>8</v>
      </c>
      <c r="I230" s="8">
        <v>1522</v>
      </c>
      <c r="J230" s="8">
        <v>18681</v>
      </c>
    </row>
    <row r="231" spans="3:10" ht="0.75" customHeight="1">
      <c r="C231" s="1" t="s">
        <v>54</v>
      </c>
      <c r="D231" s="6">
        <v>77.1</v>
      </c>
      <c r="E231" s="6">
        <v>77.62874501553618</v>
      </c>
      <c r="F231" s="4">
        <f t="shared" si="1"/>
        <v>0.00671902383085608</v>
      </c>
      <c r="G231" s="4">
        <f t="shared" si="2"/>
        <v>0.08196965188931865</v>
      </c>
      <c r="H231">
        <v>14</v>
      </c>
      <c r="I231" s="8">
        <v>1653</v>
      </c>
      <c r="J231" s="8">
        <v>20166</v>
      </c>
    </row>
    <row r="232" spans="3:10" ht="0.75" customHeight="1">
      <c r="C232" s="1" t="s">
        <v>53</v>
      </c>
      <c r="D232" s="6">
        <v>75.5</v>
      </c>
      <c r="E232" s="6">
        <v>77.65089454472988</v>
      </c>
      <c r="F232" s="4">
        <f t="shared" si="1"/>
        <v>0.0070097227223293625</v>
      </c>
      <c r="G232" s="4">
        <f t="shared" si="2"/>
        <v>0.08372408687068114</v>
      </c>
      <c r="H232">
        <v>20</v>
      </c>
      <c r="I232" s="8">
        <v>1357</v>
      </c>
      <c r="J232" s="8">
        <v>16208</v>
      </c>
    </row>
    <row r="233" spans="3:10" ht="0.75" customHeight="1">
      <c r="C233" s="1" t="s">
        <v>59</v>
      </c>
      <c r="D233" s="6">
        <v>79.4</v>
      </c>
      <c r="E233" s="6">
        <v>77.68138468440614</v>
      </c>
      <c r="F233" s="4">
        <f t="shared" si="1"/>
        <v>0.00763318096029498</v>
      </c>
      <c r="G233" s="4">
        <f t="shared" si="2"/>
        <v>0.08736807746708737</v>
      </c>
      <c r="H233">
        <v>3</v>
      </c>
      <c r="I233" s="8">
        <v>1606</v>
      </c>
      <c r="J233" s="8">
        <v>18382</v>
      </c>
    </row>
    <row r="234" spans="3:10" ht="0.75" customHeight="1">
      <c r="C234" s="1" t="s">
        <v>61</v>
      </c>
      <c r="D234" s="6">
        <v>77.7</v>
      </c>
      <c r="E234" s="6">
        <v>77.68573021262901</v>
      </c>
      <c r="F234" s="4">
        <f t="shared" si="1"/>
        <v>0.007793007734451966</v>
      </c>
      <c r="G234" s="4">
        <f t="shared" si="2"/>
        <v>0.08827801387917586</v>
      </c>
      <c r="H234">
        <v>11</v>
      </c>
      <c r="I234" s="8">
        <v>1641</v>
      </c>
      <c r="J234" s="8">
        <v>18589</v>
      </c>
    </row>
    <row r="235" spans="3:10" ht="0.75" customHeight="1">
      <c r="C235" s="1" t="s">
        <v>57</v>
      </c>
      <c r="D235" s="6">
        <v>76</v>
      </c>
      <c r="E235" s="6">
        <v>77.68929366849017</v>
      </c>
      <c r="F235" s="4">
        <f t="shared" si="1"/>
        <v>0.008519266543853503</v>
      </c>
      <c r="G235" s="4">
        <f t="shared" si="2"/>
        <v>0.09229987293519695</v>
      </c>
      <c r="H235">
        <v>18</v>
      </c>
      <c r="I235" s="8">
        <v>1816</v>
      </c>
      <c r="J235" s="8">
        <v>19675</v>
      </c>
    </row>
    <row r="236" spans="3:10" ht="0.75" customHeight="1">
      <c r="C236" s="1" t="s">
        <v>44</v>
      </c>
      <c r="D236" s="6">
        <v>77.6</v>
      </c>
      <c r="E236" s="6">
        <v>77.67151412840923</v>
      </c>
      <c r="F236" s="4">
        <f t="shared" si="1"/>
        <v>0.009180492374294599</v>
      </c>
      <c r="G236" s="4">
        <f t="shared" si="2"/>
        <v>0.09581488597443823</v>
      </c>
      <c r="H236">
        <v>12</v>
      </c>
      <c r="I236" s="8">
        <v>2294</v>
      </c>
      <c r="J236" s="8">
        <v>23942</v>
      </c>
    </row>
    <row r="237" spans="3:10" ht="0.75" customHeight="1">
      <c r="C237" s="1" t="s">
        <v>58</v>
      </c>
      <c r="D237" s="6">
        <v>78.4</v>
      </c>
      <c r="E237" s="6">
        <v>77.65933065506204</v>
      </c>
      <c r="F237" s="4">
        <f t="shared" si="1"/>
        <v>0.009444426336220332</v>
      </c>
      <c r="G237" s="4">
        <f t="shared" si="2"/>
        <v>0.09718243841466591</v>
      </c>
      <c r="H237">
        <v>5</v>
      </c>
      <c r="I237" s="8">
        <v>1866</v>
      </c>
      <c r="J237" s="8">
        <v>19201</v>
      </c>
    </row>
    <row r="238" spans="3:10" ht="0.75" customHeight="1">
      <c r="C238" s="1" t="s">
        <v>52</v>
      </c>
      <c r="D238" s="6">
        <v>76.5</v>
      </c>
      <c r="E238" s="6">
        <v>77.65886295931567</v>
      </c>
      <c r="F238" s="4">
        <f t="shared" si="1"/>
        <v>0.009453496818781321</v>
      </c>
      <c r="G238" s="4">
        <f t="shared" si="2"/>
        <v>0.09722909450766946</v>
      </c>
      <c r="H238">
        <v>15</v>
      </c>
      <c r="I238" s="8">
        <v>1965</v>
      </c>
      <c r="J238" s="8">
        <v>20210</v>
      </c>
    </row>
    <row r="239" spans="3:10" ht="0.75" customHeight="1">
      <c r="C239" s="1" t="s">
        <v>50</v>
      </c>
      <c r="D239" s="6">
        <v>79.1</v>
      </c>
      <c r="E239" s="6">
        <v>77.64450526778666</v>
      </c>
      <c r="F239" s="4">
        <f t="shared" si="1"/>
        <v>0.00970709328356146</v>
      </c>
      <c r="G239" s="4">
        <f t="shared" si="2"/>
        <v>0.09852458212832704</v>
      </c>
      <c r="H239">
        <v>4</v>
      </c>
      <c r="I239" s="8">
        <v>2010</v>
      </c>
      <c r="J239" s="8">
        <v>20401</v>
      </c>
    </row>
    <row r="240" spans="3:10" ht="0.75" customHeight="1">
      <c r="C240" s="1" t="s">
        <v>42</v>
      </c>
      <c r="D240" s="6">
        <v>76</v>
      </c>
      <c r="E240" s="6">
        <v>76.0030864258186</v>
      </c>
      <c r="F240" s="4">
        <f t="shared" si="1"/>
        <v>0.01879968609758321</v>
      </c>
      <c r="G240" s="4">
        <f t="shared" si="2"/>
        <v>0.13711194731890874</v>
      </c>
      <c r="H240">
        <v>17</v>
      </c>
      <c r="I240" s="8">
        <v>3498</v>
      </c>
      <c r="J240" s="8">
        <v>25512</v>
      </c>
    </row>
    <row r="241" spans="2:15" ht="10.5" hidden="1">
      <c r="B241" s="1"/>
      <c r="C241" s="7" t="s">
        <v>36</v>
      </c>
      <c r="D241" t="s">
        <v>38</v>
      </c>
      <c r="E241" t="s">
        <v>39</v>
      </c>
      <c r="F241" s="10" t="s">
        <v>40</v>
      </c>
      <c r="M241" s="1"/>
      <c r="N241" s="2"/>
      <c r="O241"/>
    </row>
    <row r="242" spans="2:15" ht="10.5" hidden="1">
      <c r="B242" s="1" t="s">
        <v>164</v>
      </c>
      <c r="C242" s="2">
        <v>76</v>
      </c>
      <c r="D242">
        <v>17</v>
      </c>
      <c r="E242" s="8">
        <v>3498</v>
      </c>
      <c r="F242" s="8">
        <v>25512</v>
      </c>
      <c r="G242" s="1" t="s">
        <v>43</v>
      </c>
      <c r="H242" s="8">
        <v>5271</v>
      </c>
      <c r="I242" s="8">
        <v>146</v>
      </c>
      <c r="J242" s="9">
        <v>-196.4035532742024</v>
      </c>
      <c r="M242" s="1"/>
      <c r="N242" s="2"/>
      <c r="O242"/>
    </row>
    <row r="243" spans="2:15" ht="10.5" hidden="1">
      <c r="B243" s="1" t="s">
        <v>44</v>
      </c>
      <c r="C243" s="2">
        <v>77.6</v>
      </c>
      <c r="D243">
        <v>12</v>
      </c>
      <c r="E243" s="8">
        <v>2294</v>
      </c>
      <c r="F243" s="8">
        <v>23942</v>
      </c>
      <c r="G243" s="1" t="s">
        <v>41</v>
      </c>
      <c r="H243" s="8">
        <v>7239</v>
      </c>
      <c r="I243" s="8">
        <v>85</v>
      </c>
      <c r="J243" s="8">
        <v>73.45168195877841</v>
      </c>
      <c r="M243" s="1"/>
      <c r="N243" s="2"/>
      <c r="O243"/>
    </row>
    <row r="244" spans="2:15" ht="10.5" hidden="1">
      <c r="B244" s="1" t="s">
        <v>46</v>
      </c>
      <c r="C244" s="2">
        <v>79.6</v>
      </c>
      <c r="D244">
        <v>2</v>
      </c>
      <c r="E244" s="8">
        <v>1484</v>
      </c>
      <c r="F244" s="8">
        <v>20756</v>
      </c>
      <c r="G244" s="1" t="s">
        <v>45</v>
      </c>
      <c r="H244" s="8">
        <v>11315</v>
      </c>
      <c r="I244" s="8">
        <v>500</v>
      </c>
      <c r="J244" s="8">
        <v>632.3591711913139</v>
      </c>
      <c r="M244" s="1"/>
      <c r="N244" s="2"/>
      <c r="O244"/>
    </row>
    <row r="245" spans="2:15" ht="10.5" hidden="1">
      <c r="B245" s="1" t="s">
        <v>48</v>
      </c>
      <c r="C245" s="2">
        <v>77.3</v>
      </c>
      <c r="D245">
        <v>13</v>
      </c>
      <c r="E245" s="8">
        <v>1362</v>
      </c>
      <c r="F245" s="8">
        <v>20546</v>
      </c>
      <c r="G245" s="1" t="s">
        <v>49</v>
      </c>
      <c r="H245" s="8">
        <v>12335</v>
      </c>
      <c r="I245" s="8">
        <v>874</v>
      </c>
      <c r="J245" s="8">
        <v>772.2231650620663</v>
      </c>
      <c r="M245" s="1"/>
      <c r="N245" s="2"/>
      <c r="O245"/>
    </row>
    <row r="246" spans="2:15" ht="10.5" hidden="1">
      <c r="B246" s="1" t="s">
        <v>50</v>
      </c>
      <c r="C246" s="2">
        <v>79.1</v>
      </c>
      <c r="D246">
        <v>4</v>
      </c>
      <c r="E246" s="8">
        <v>2010</v>
      </c>
      <c r="F246" s="8">
        <v>20401</v>
      </c>
      <c r="G246" s="1" t="s">
        <v>51</v>
      </c>
      <c r="H246" s="8">
        <v>13581</v>
      </c>
      <c r="I246" s="8">
        <v>971</v>
      </c>
      <c r="J246" s="8">
        <v>943.0766320845732</v>
      </c>
      <c r="M246" s="1"/>
      <c r="N246" s="2"/>
      <c r="O246"/>
    </row>
    <row r="247" spans="2:15" ht="10.5" hidden="1">
      <c r="B247" s="1" t="s">
        <v>52</v>
      </c>
      <c r="C247" s="2">
        <v>76.5</v>
      </c>
      <c r="D247">
        <v>15</v>
      </c>
      <c r="E247" s="8">
        <v>1965</v>
      </c>
      <c r="F247" s="8">
        <v>20210</v>
      </c>
      <c r="G247" s="1" t="s">
        <v>53</v>
      </c>
      <c r="H247" s="8">
        <v>16208</v>
      </c>
      <c r="I247" s="8">
        <v>1357</v>
      </c>
      <c r="J247" s="8">
        <v>1303.2949770830694</v>
      </c>
      <c r="M247" s="1"/>
      <c r="N247" s="2"/>
      <c r="O247"/>
    </row>
    <row r="248" spans="2:15" ht="10.5" hidden="1">
      <c r="B248" s="1" t="s">
        <v>54</v>
      </c>
      <c r="C248" s="2">
        <v>77.1</v>
      </c>
      <c r="D248">
        <v>14</v>
      </c>
      <c r="E248" s="8">
        <v>1653</v>
      </c>
      <c r="F248" s="8">
        <v>20166</v>
      </c>
      <c r="G248" s="1" t="s">
        <v>55</v>
      </c>
      <c r="H248" s="8">
        <v>17422</v>
      </c>
      <c r="I248" s="8">
        <v>1348</v>
      </c>
      <c r="J248" s="8">
        <v>1469.7605541017886</v>
      </c>
      <c r="M248" s="1"/>
      <c r="N248" s="2"/>
      <c r="O248"/>
    </row>
    <row r="249" spans="2:15" ht="10.5" hidden="1">
      <c r="B249" s="1" t="s">
        <v>57</v>
      </c>
      <c r="C249" s="2">
        <v>76</v>
      </c>
      <c r="D249">
        <v>18</v>
      </c>
      <c r="E249" s="8">
        <v>1816</v>
      </c>
      <c r="F249" s="8">
        <v>19675</v>
      </c>
      <c r="G249" s="1" t="s">
        <v>56</v>
      </c>
      <c r="H249" s="8">
        <v>17650</v>
      </c>
      <c r="I249" s="8">
        <v>1211</v>
      </c>
      <c r="J249" s="8">
        <v>1501.02427037878</v>
      </c>
      <c r="M249" s="1"/>
      <c r="N249" s="2"/>
      <c r="O249"/>
    </row>
    <row r="250" spans="2:15" ht="10.5" hidden="1">
      <c r="B250" s="1" t="s">
        <v>58</v>
      </c>
      <c r="C250" s="2">
        <v>78.4</v>
      </c>
      <c r="D250">
        <v>5</v>
      </c>
      <c r="E250" s="8">
        <v>1866</v>
      </c>
      <c r="F250" s="8">
        <v>19201</v>
      </c>
      <c r="G250" s="1" t="s">
        <v>59</v>
      </c>
      <c r="H250" s="8">
        <v>18382</v>
      </c>
      <c r="I250" s="8">
        <v>1606</v>
      </c>
      <c r="J250" s="8">
        <v>1601.3972542154377</v>
      </c>
      <c r="M250" s="1"/>
      <c r="N250" s="2"/>
      <c r="O250"/>
    </row>
    <row r="251" spans="2:15" ht="10.5" hidden="1">
      <c r="B251" s="1" t="s">
        <v>60</v>
      </c>
      <c r="C251" s="2">
        <v>78.1</v>
      </c>
      <c r="D251">
        <v>8</v>
      </c>
      <c r="E251" s="8">
        <v>1522</v>
      </c>
      <c r="F251" s="8">
        <v>18681</v>
      </c>
      <c r="G251" s="1" t="s">
        <v>61</v>
      </c>
      <c r="H251" s="8">
        <v>18589</v>
      </c>
      <c r="I251" s="8">
        <v>1641</v>
      </c>
      <c r="J251" s="8">
        <v>1629.7814176774434</v>
      </c>
      <c r="M251" s="1"/>
      <c r="N251" s="2"/>
      <c r="O251"/>
    </row>
    <row r="252" spans="2:15" ht="10.5" hidden="1">
      <c r="B252" s="1" t="s">
        <v>61</v>
      </c>
      <c r="C252" s="2">
        <v>77.7</v>
      </c>
      <c r="D252">
        <v>11</v>
      </c>
      <c r="E252" s="8">
        <v>1641</v>
      </c>
      <c r="F252" s="8">
        <v>18589</v>
      </c>
      <c r="G252" s="1" t="s">
        <v>60</v>
      </c>
      <c r="H252" s="8">
        <v>18681</v>
      </c>
      <c r="I252" s="8">
        <v>1522</v>
      </c>
      <c r="J252" s="8">
        <v>1642.3966014383348</v>
      </c>
      <c r="M252" s="1"/>
      <c r="N252" s="2"/>
      <c r="O252"/>
    </row>
    <row r="253" spans="2:15" ht="10.5" hidden="1">
      <c r="B253" s="1" t="s">
        <v>59</v>
      </c>
      <c r="C253" s="2">
        <v>79.4</v>
      </c>
      <c r="D253">
        <v>3</v>
      </c>
      <c r="E253" s="8">
        <v>1606</v>
      </c>
      <c r="F253" s="8">
        <v>18382</v>
      </c>
      <c r="G253" s="1" t="s">
        <v>58</v>
      </c>
      <c r="H253" s="8">
        <v>19201</v>
      </c>
      <c r="I253" s="8">
        <v>1866</v>
      </c>
      <c r="J253" s="8">
        <v>1713.6998139998948</v>
      </c>
      <c r="M253" s="1"/>
      <c r="N253" s="2"/>
      <c r="O253"/>
    </row>
    <row r="254" spans="2:15" ht="10.5" hidden="1">
      <c r="B254" s="1" t="s">
        <v>163</v>
      </c>
      <c r="C254" s="2">
        <v>76.4</v>
      </c>
      <c r="D254">
        <v>16</v>
      </c>
      <c r="E254" s="8">
        <v>1211</v>
      </c>
      <c r="F254" s="8">
        <v>17650</v>
      </c>
      <c r="G254" s="1" t="s">
        <v>57</v>
      </c>
      <c r="H254" s="8">
        <v>19675</v>
      </c>
      <c r="I254" s="8">
        <v>1816</v>
      </c>
      <c r="J254" s="8">
        <v>1778.6954346810087</v>
      </c>
      <c r="M254" s="1"/>
      <c r="N254" s="2"/>
      <c r="O254"/>
    </row>
    <row r="255" spans="2:15" ht="10.5" hidden="1">
      <c r="B255" s="1" t="s">
        <v>55</v>
      </c>
      <c r="C255" s="2">
        <v>78.1</v>
      </c>
      <c r="D255">
        <v>9</v>
      </c>
      <c r="E255" s="8">
        <v>1348</v>
      </c>
      <c r="F255" s="8">
        <v>17422</v>
      </c>
      <c r="G255" s="1" t="s">
        <v>54</v>
      </c>
      <c r="H255" s="8">
        <v>20166</v>
      </c>
      <c r="I255" s="8">
        <v>1653</v>
      </c>
      <c r="J255" s="8">
        <v>1846.0221219266357</v>
      </c>
      <c r="M255" s="1"/>
      <c r="N255" s="2"/>
      <c r="O255"/>
    </row>
    <row r="256" spans="2:15" ht="10.5" hidden="1">
      <c r="B256" s="1" t="s">
        <v>53</v>
      </c>
      <c r="C256" s="2">
        <v>75.5</v>
      </c>
      <c r="D256">
        <v>20</v>
      </c>
      <c r="E256" s="8">
        <v>1357</v>
      </c>
      <c r="F256" s="8">
        <v>16208</v>
      </c>
      <c r="G256" s="1" t="s">
        <v>52</v>
      </c>
      <c r="H256" s="8">
        <v>20210</v>
      </c>
      <c r="I256" s="8">
        <v>1965</v>
      </c>
      <c r="J256" s="8">
        <v>1852.0554706818446</v>
      </c>
      <c r="M256" s="1"/>
      <c r="N256" s="2"/>
      <c r="O256"/>
    </row>
    <row r="257" spans="2:15" ht="10.5" hidden="1">
      <c r="B257" s="1" t="s">
        <v>51</v>
      </c>
      <c r="C257" s="2">
        <v>78.3</v>
      </c>
      <c r="D257">
        <v>6</v>
      </c>
      <c r="E257" s="8">
        <v>971</v>
      </c>
      <c r="F257" s="8">
        <v>13581</v>
      </c>
      <c r="G257" s="1" t="s">
        <v>50</v>
      </c>
      <c r="H257" s="8">
        <v>20401</v>
      </c>
      <c r="I257" s="8">
        <v>2010</v>
      </c>
      <c r="J257" s="8">
        <v>1878.2456891419563</v>
      </c>
      <c r="M257" s="1"/>
      <c r="N257" s="2"/>
      <c r="O257"/>
    </row>
    <row r="258" spans="2:15" ht="10.5" hidden="1">
      <c r="B258" s="1" t="s">
        <v>49</v>
      </c>
      <c r="C258" s="2">
        <v>75.3</v>
      </c>
      <c r="D258">
        <v>21</v>
      </c>
      <c r="E258" s="8">
        <v>874</v>
      </c>
      <c r="F258" s="8">
        <v>12335</v>
      </c>
      <c r="G258" s="1" t="s">
        <v>48</v>
      </c>
      <c r="H258" s="8">
        <v>20546</v>
      </c>
      <c r="I258" s="8">
        <v>1362</v>
      </c>
      <c r="J258" s="8">
        <v>1898.128315721622</v>
      </c>
      <c r="M258" s="1"/>
      <c r="N258" s="2"/>
      <c r="O258"/>
    </row>
    <row r="259" spans="2:15" ht="10.5" hidden="1">
      <c r="B259" s="1" t="s">
        <v>45</v>
      </c>
      <c r="C259" s="2">
        <v>78.1</v>
      </c>
      <c r="D259">
        <v>7</v>
      </c>
      <c r="E259" s="8">
        <v>500</v>
      </c>
      <c r="F259" s="8">
        <v>11315</v>
      </c>
      <c r="G259" s="1" t="s">
        <v>46</v>
      </c>
      <c r="H259" s="8">
        <v>20756</v>
      </c>
      <c r="I259" s="8">
        <v>1484</v>
      </c>
      <c r="J259" s="8">
        <v>1926.9238438714826</v>
      </c>
      <c r="M259" s="1"/>
      <c r="N259" s="2"/>
      <c r="O259"/>
    </row>
    <row r="260" spans="2:15" ht="10.5" hidden="1">
      <c r="B260" s="1" t="s">
        <v>41</v>
      </c>
      <c r="C260" s="2">
        <v>73.7</v>
      </c>
      <c r="D260">
        <v>26</v>
      </c>
      <c r="E260" s="8">
        <v>85</v>
      </c>
      <c r="F260" s="8">
        <v>7239</v>
      </c>
      <c r="G260" s="1" t="s">
        <v>44</v>
      </c>
      <c r="H260" s="8">
        <v>23942</v>
      </c>
      <c r="I260" s="8">
        <v>2294</v>
      </c>
      <c r="J260" s="8">
        <v>2363.7931423736554</v>
      </c>
      <c r="M260" s="1"/>
      <c r="N260" s="2"/>
      <c r="O260"/>
    </row>
    <row r="261" spans="2:15" ht="10.5" hidden="1">
      <c r="B261" s="1" t="s">
        <v>43</v>
      </c>
      <c r="C261" s="2">
        <v>71.9</v>
      </c>
      <c r="D261">
        <v>36</v>
      </c>
      <c r="E261" s="8">
        <v>146</v>
      </c>
      <c r="F261" s="8">
        <v>5271</v>
      </c>
      <c r="G261" s="1" t="s">
        <v>42</v>
      </c>
      <c r="H261" s="8">
        <v>25512</v>
      </c>
      <c r="I261" s="8">
        <v>3498</v>
      </c>
      <c r="J261" s="8">
        <v>2579.07399568452</v>
      </c>
      <c r="M261" s="1"/>
      <c r="N261" s="2"/>
      <c r="O261"/>
    </row>
    <row r="262" spans="5:6" ht="0.75" customHeight="1">
      <c r="E262" s="3" t="s">
        <v>27</v>
      </c>
      <c r="F262" s="3" t="s">
        <v>28</v>
      </c>
    </row>
    <row r="263" spans="3:9" ht="0.75" customHeight="1">
      <c r="C263">
        <f>D263^2</f>
        <v>3841600</v>
      </c>
      <c r="D263">
        <v>1960</v>
      </c>
      <c r="E263" s="2">
        <v>5.1</v>
      </c>
      <c r="F263" s="2">
        <f aca="true" t="shared" si="3" ref="F263:F294">$I$263+$H$263*C263+$G$263*D263</f>
        <v>5.19682917042519</v>
      </c>
      <c r="G263">
        <f aca="true" t="array" ref="G263:I267">LINEST(E263:E297,C263:D297,TRUE,TRUE)</f>
        <v>-15.397564756015305</v>
      </c>
      <c r="H263">
        <v>0.003956809932772764</v>
      </c>
      <c r="I263">
        <v>14983.94271322057</v>
      </c>
    </row>
    <row r="264" spans="3:9" ht="0.75" customHeight="1">
      <c r="C264">
        <f aca="true" t="shared" si="4" ref="C264:C279">D264^2</f>
        <v>3845521</v>
      </c>
      <c r="D264">
        <f>D263+1</f>
        <v>1961</v>
      </c>
      <c r="E264" s="2">
        <v>5.214721413273712</v>
      </c>
      <c r="F264" s="2">
        <f t="shared" si="3"/>
        <v>5.313916160808731</v>
      </c>
      <c r="G264">
        <v>1.953703328185762</v>
      </c>
      <c r="H264">
        <v>0.000494106788607906</v>
      </c>
      <c r="I264">
        <v>1931.2004245795051</v>
      </c>
    </row>
    <row r="265" spans="3:9" ht="0.75" customHeight="1">
      <c r="C265">
        <f t="shared" si="4"/>
        <v>3849444</v>
      </c>
      <c r="D265">
        <f aca="true" t="shared" si="5" ref="D265:D280">D264+1</f>
        <v>1962</v>
      </c>
      <c r="E265" s="2">
        <v>5.3320234153049775</v>
      </c>
      <c r="F265" s="2">
        <f t="shared" si="3"/>
        <v>5.438916771057848</v>
      </c>
      <c r="G265">
        <v>0.9899451006896787</v>
      </c>
      <c r="H265">
        <v>0.2663586963710567</v>
      </c>
      <c r="I265" t="e">
        <v>#N/A</v>
      </c>
    </row>
    <row r="266" spans="3:9" ht="0.75" customHeight="1">
      <c r="C266">
        <f t="shared" si="4"/>
        <v>3853369</v>
      </c>
      <c r="D266">
        <f t="shared" si="5"/>
        <v>1963</v>
      </c>
      <c r="E266" s="2">
        <v>5.4519640548760195</v>
      </c>
      <c r="F266" s="2">
        <f t="shared" si="3"/>
        <v>5.571831001176179</v>
      </c>
      <c r="G266">
        <v>1575.2640700017878</v>
      </c>
      <c r="H266">
        <v>32</v>
      </c>
      <c r="I266" t="e">
        <v>#N/A</v>
      </c>
    </row>
    <row r="267" spans="3:9" ht="0.75" customHeight="1">
      <c r="C267">
        <f t="shared" si="4"/>
        <v>3857296</v>
      </c>
      <c r="D267">
        <f t="shared" si="5"/>
        <v>1964</v>
      </c>
      <c r="E267" s="2">
        <v>5.574602686541286</v>
      </c>
      <c r="F267" s="2">
        <f t="shared" si="3"/>
        <v>5.712658851163724</v>
      </c>
      <c r="G267">
        <v>223.520378592477</v>
      </c>
      <c r="H267">
        <v>2.270302564239641</v>
      </c>
      <c r="I267" t="e">
        <v>#N/A</v>
      </c>
    </row>
    <row r="268" spans="3:6" ht="0.75" customHeight="1">
      <c r="C268">
        <f t="shared" si="4"/>
        <v>3861225</v>
      </c>
      <c r="D268">
        <f t="shared" si="5"/>
        <v>1965</v>
      </c>
      <c r="E268" s="2">
        <v>5.7</v>
      </c>
      <c r="F268" s="2">
        <f t="shared" si="3"/>
        <v>5.861400321013207</v>
      </c>
    </row>
    <row r="269" spans="3:6" ht="0.75" customHeight="1">
      <c r="C269">
        <f t="shared" si="4"/>
        <v>3865156</v>
      </c>
      <c r="D269">
        <f t="shared" si="5"/>
        <v>1966</v>
      </c>
      <c r="E269" s="2">
        <v>5.955957008913885</v>
      </c>
      <c r="F269" s="2">
        <f t="shared" si="3"/>
        <v>6.01805541072099</v>
      </c>
    </row>
    <row r="270" spans="3:6" ht="0.75" customHeight="1">
      <c r="C270">
        <f t="shared" si="4"/>
        <v>3869089</v>
      </c>
      <c r="D270">
        <f t="shared" si="5"/>
        <v>1967</v>
      </c>
      <c r="E270" s="2">
        <v>6.223407700356215</v>
      </c>
      <c r="F270" s="2">
        <f t="shared" si="3"/>
        <v>6.182624120301625</v>
      </c>
    </row>
    <row r="271" spans="3:6" ht="0.75" customHeight="1">
      <c r="C271">
        <f t="shared" si="4"/>
        <v>3873024</v>
      </c>
      <c r="D271">
        <f t="shared" si="5"/>
        <v>1968</v>
      </c>
      <c r="E271" s="2">
        <v>6.50286819513425</v>
      </c>
      <c r="F271" s="2">
        <f t="shared" si="3"/>
        <v>6.355106449751474</v>
      </c>
    </row>
    <row r="272" spans="3:6" ht="0.75" customHeight="1">
      <c r="C272">
        <f t="shared" si="4"/>
        <v>3876961</v>
      </c>
      <c r="D272">
        <f t="shared" si="5"/>
        <v>1969</v>
      </c>
      <c r="E272" s="2">
        <v>6.79487779032509</v>
      </c>
      <c r="F272" s="2">
        <f t="shared" si="3"/>
        <v>6.535502399063262</v>
      </c>
    </row>
    <row r="273" spans="3:6" ht="0.75" customHeight="1">
      <c r="C273">
        <f t="shared" si="4"/>
        <v>3880900</v>
      </c>
      <c r="D273">
        <f t="shared" si="5"/>
        <v>1970</v>
      </c>
      <c r="E273" s="2">
        <v>7.1</v>
      </c>
      <c r="F273" s="2">
        <f t="shared" si="3"/>
        <v>6.723811968236987</v>
      </c>
    </row>
    <row r="274" spans="3:6" ht="0.75" customHeight="1">
      <c r="C274">
        <f t="shared" si="4"/>
        <v>3884841</v>
      </c>
      <c r="D274">
        <f t="shared" si="5"/>
        <v>1971</v>
      </c>
      <c r="E274" s="2">
        <v>7.2</v>
      </c>
      <c r="F274" s="2">
        <f t="shared" si="3"/>
        <v>6.920035157279926</v>
      </c>
    </row>
    <row r="275" spans="3:6" ht="0.75" customHeight="1">
      <c r="C275">
        <f t="shared" si="4"/>
        <v>3888784</v>
      </c>
      <c r="D275">
        <f t="shared" si="5"/>
        <v>1972</v>
      </c>
      <c r="E275" s="2">
        <v>7.4</v>
      </c>
      <c r="F275" s="2">
        <f t="shared" si="3"/>
        <v>7.124171966188442</v>
      </c>
    </row>
    <row r="276" spans="3:6" ht="0.75" customHeight="1">
      <c r="C276">
        <f t="shared" si="4"/>
        <v>3892729</v>
      </c>
      <c r="D276">
        <f t="shared" si="5"/>
        <v>1973</v>
      </c>
      <c r="E276" s="2">
        <v>7.3</v>
      </c>
      <c r="F276" s="2">
        <f t="shared" si="3"/>
        <v>7.336222394962533</v>
      </c>
    </row>
    <row r="277" spans="3:6" ht="0.75" customHeight="1">
      <c r="C277">
        <f t="shared" si="4"/>
        <v>3896676</v>
      </c>
      <c r="D277">
        <f t="shared" si="5"/>
        <v>1974</v>
      </c>
      <c r="E277" s="2">
        <v>7.6</v>
      </c>
      <c r="F277" s="2">
        <f t="shared" si="3"/>
        <v>7.556186443598563</v>
      </c>
    </row>
    <row r="278" spans="3:6" ht="0.75" customHeight="1">
      <c r="C278">
        <f t="shared" si="4"/>
        <v>3900625</v>
      </c>
      <c r="D278">
        <f t="shared" si="5"/>
        <v>1975</v>
      </c>
      <c r="E278" s="2">
        <v>8</v>
      </c>
      <c r="F278" s="2">
        <f t="shared" si="3"/>
        <v>7.784064112103806</v>
      </c>
    </row>
    <row r="279" spans="3:6" ht="0.75" customHeight="1">
      <c r="C279">
        <f t="shared" si="4"/>
        <v>3904576</v>
      </c>
      <c r="D279">
        <f t="shared" si="5"/>
        <v>1976</v>
      </c>
      <c r="E279" s="2">
        <v>8.2</v>
      </c>
      <c r="F279" s="2">
        <f t="shared" si="3"/>
        <v>8.019855400478264</v>
      </c>
    </row>
    <row r="280" spans="3:6" ht="0.75" customHeight="1">
      <c r="C280">
        <f aca="true" t="shared" si="6" ref="C280:C295">D280^2</f>
        <v>3908529</v>
      </c>
      <c r="D280">
        <f t="shared" si="5"/>
        <v>1977</v>
      </c>
      <c r="E280" s="2">
        <v>8.4</v>
      </c>
      <c r="F280" s="2">
        <f t="shared" si="3"/>
        <v>8.263560308711021</v>
      </c>
    </row>
    <row r="281" spans="3:6" ht="0.75" customHeight="1">
      <c r="C281">
        <f t="shared" si="6"/>
        <v>3912484</v>
      </c>
      <c r="D281">
        <f aca="true" t="shared" si="7" ref="D281:D296">D280+1</f>
        <v>1978</v>
      </c>
      <c r="E281" s="2">
        <v>8.3</v>
      </c>
      <c r="F281" s="2">
        <f t="shared" si="3"/>
        <v>8.515178836809355</v>
      </c>
    </row>
    <row r="282" spans="3:6" ht="0.75" customHeight="1">
      <c r="C282">
        <f t="shared" si="6"/>
        <v>3916441</v>
      </c>
      <c r="D282">
        <f t="shared" si="7"/>
        <v>1979</v>
      </c>
      <c r="E282" s="2">
        <v>8.4</v>
      </c>
      <c r="F282" s="2">
        <f t="shared" si="3"/>
        <v>8.774710984776902</v>
      </c>
    </row>
    <row r="283" spans="3:6" ht="0.75" customHeight="1">
      <c r="C283">
        <f t="shared" si="6"/>
        <v>3920400</v>
      </c>
      <c r="D283">
        <f t="shared" si="7"/>
        <v>1980</v>
      </c>
      <c r="E283" s="2">
        <v>8.9</v>
      </c>
      <c r="F283" s="2">
        <f t="shared" si="3"/>
        <v>9.042156752610026</v>
      </c>
    </row>
    <row r="284" spans="3:6" ht="0.75" customHeight="1">
      <c r="C284">
        <f t="shared" si="6"/>
        <v>3924361</v>
      </c>
      <c r="D284">
        <f t="shared" si="7"/>
        <v>1981</v>
      </c>
      <c r="E284" s="2">
        <v>9.2</v>
      </c>
      <c r="F284" s="2">
        <f t="shared" si="3"/>
        <v>9.317516140308726</v>
      </c>
    </row>
    <row r="285" spans="3:6" ht="0.75" customHeight="1">
      <c r="C285">
        <f t="shared" si="6"/>
        <v>3928324</v>
      </c>
      <c r="D285">
        <f t="shared" si="7"/>
        <v>1982</v>
      </c>
      <c r="E285" s="2">
        <v>10</v>
      </c>
      <c r="F285" s="2">
        <f t="shared" si="3"/>
        <v>9.600789147869364</v>
      </c>
    </row>
    <row r="286" spans="3:6" ht="0.75" customHeight="1">
      <c r="C286">
        <f t="shared" si="6"/>
        <v>3932289</v>
      </c>
      <c r="D286">
        <f t="shared" si="7"/>
        <v>1983</v>
      </c>
      <c r="E286" s="2">
        <v>10.1</v>
      </c>
      <c r="F286" s="2">
        <f t="shared" si="3"/>
        <v>9.891975775299215</v>
      </c>
    </row>
    <row r="287" spans="3:6" ht="0.75" customHeight="1">
      <c r="C287">
        <f t="shared" si="6"/>
        <v>3936256</v>
      </c>
      <c r="D287">
        <f t="shared" si="7"/>
        <v>1984</v>
      </c>
      <c r="E287" s="2">
        <v>10</v>
      </c>
      <c r="F287" s="2">
        <f t="shared" si="3"/>
        <v>10.191076022591005</v>
      </c>
    </row>
    <row r="288" spans="3:6" ht="0.75" customHeight="1">
      <c r="C288">
        <f t="shared" si="6"/>
        <v>3940225</v>
      </c>
      <c r="D288">
        <f t="shared" si="7"/>
        <v>1985</v>
      </c>
      <c r="E288" s="2">
        <v>10.2</v>
      </c>
      <c r="F288" s="2">
        <f t="shared" si="3"/>
        <v>10.49808988975201</v>
      </c>
    </row>
    <row r="289" spans="3:6" ht="0.75" customHeight="1">
      <c r="C289">
        <f t="shared" si="6"/>
        <v>3944196</v>
      </c>
      <c r="D289">
        <f t="shared" si="7"/>
        <v>1986</v>
      </c>
      <c r="E289" s="2">
        <v>10.4</v>
      </c>
      <c r="F289" s="2">
        <f t="shared" si="3"/>
        <v>10.813017376782227</v>
      </c>
    </row>
    <row r="290" spans="3:6" ht="0.75" customHeight="1">
      <c r="C290">
        <f t="shared" si="6"/>
        <v>3948169</v>
      </c>
      <c r="D290">
        <f t="shared" si="7"/>
        <v>1987</v>
      </c>
      <c r="E290" s="2">
        <v>10.7</v>
      </c>
      <c r="F290" s="2">
        <f t="shared" si="3"/>
        <v>11.135858483670745</v>
      </c>
    </row>
    <row r="291" spans="3:6" ht="0.75" customHeight="1">
      <c r="C291">
        <f t="shared" si="6"/>
        <v>3952144</v>
      </c>
      <c r="D291">
        <f t="shared" si="7"/>
        <v>1988</v>
      </c>
      <c r="E291" s="2">
        <v>11.1</v>
      </c>
      <c r="F291" s="2">
        <f t="shared" si="3"/>
        <v>11.466613210424839</v>
      </c>
    </row>
    <row r="292" spans="3:6" ht="0.75" customHeight="1">
      <c r="C292">
        <f t="shared" si="6"/>
        <v>3956121</v>
      </c>
      <c r="D292">
        <f t="shared" si="7"/>
        <v>1989</v>
      </c>
      <c r="E292" s="2">
        <v>11.4</v>
      </c>
      <c r="F292" s="2">
        <f t="shared" si="3"/>
        <v>11.805281557048147</v>
      </c>
    </row>
    <row r="293" spans="3:6" ht="0.75" customHeight="1">
      <c r="C293">
        <f t="shared" si="6"/>
        <v>3960100</v>
      </c>
      <c r="D293">
        <f t="shared" si="7"/>
        <v>1990</v>
      </c>
      <c r="E293" s="2">
        <v>12.1</v>
      </c>
      <c r="F293" s="2">
        <f t="shared" si="3"/>
        <v>12.151863523533393</v>
      </c>
    </row>
    <row r="294" spans="3:6" ht="0.75" customHeight="1">
      <c r="C294">
        <f t="shared" si="6"/>
        <v>3964081</v>
      </c>
      <c r="D294">
        <f t="shared" si="7"/>
        <v>1991</v>
      </c>
      <c r="E294" s="2">
        <v>12.9</v>
      </c>
      <c r="F294" s="2">
        <f t="shared" si="3"/>
        <v>12.506359109887853</v>
      </c>
    </row>
    <row r="295" spans="3:6" ht="0.75" customHeight="1">
      <c r="C295">
        <f t="shared" si="6"/>
        <v>3968064</v>
      </c>
      <c r="D295">
        <f t="shared" si="7"/>
        <v>1992</v>
      </c>
      <c r="E295" s="2">
        <v>13.3</v>
      </c>
      <c r="F295" s="2">
        <f aca="true" t="shared" si="8" ref="F295:F313">$I$263+$H$263*C295+$G$263*D295</f>
        <v>12.86876831610789</v>
      </c>
    </row>
    <row r="296" spans="3:6" ht="0.75" customHeight="1">
      <c r="C296">
        <f aca="true" t="shared" si="9" ref="C296:C311">D296^2</f>
        <v>3972049</v>
      </c>
      <c r="D296">
        <f t="shared" si="7"/>
        <v>1993</v>
      </c>
      <c r="E296" s="2">
        <v>13.6</v>
      </c>
      <c r="F296" s="2">
        <f t="shared" si="8"/>
        <v>13.239091142189864</v>
      </c>
    </row>
    <row r="297" spans="3:6" ht="0.75" customHeight="1">
      <c r="C297">
        <f t="shared" si="9"/>
        <v>3976036</v>
      </c>
      <c r="D297">
        <f aca="true" t="shared" si="10" ref="D297:D312">D296+1</f>
        <v>1994</v>
      </c>
      <c r="E297" s="2">
        <v>13.7</v>
      </c>
      <c r="F297" s="2">
        <f t="shared" si="8"/>
        <v>13.617327588141052</v>
      </c>
    </row>
    <row r="298" spans="3:6" ht="0.75" customHeight="1">
      <c r="C298">
        <f t="shared" si="9"/>
        <v>3980025</v>
      </c>
      <c r="D298">
        <f t="shared" si="10"/>
        <v>1995</v>
      </c>
      <c r="E298" s="2">
        <v>13.756440486746243</v>
      </c>
      <c r="F298" s="2">
        <f t="shared" si="8"/>
        <v>14.003477653957816</v>
      </c>
    </row>
    <row r="299" spans="3:6" ht="0.75" customHeight="1">
      <c r="C299">
        <f t="shared" si="9"/>
        <v>3984016</v>
      </c>
      <c r="D299">
        <f t="shared" si="10"/>
        <v>1996</v>
      </c>
      <c r="E299" s="2">
        <v>13.813113493824176</v>
      </c>
      <c r="F299" s="2">
        <f t="shared" si="8"/>
        <v>14.397541339636518</v>
      </c>
    </row>
    <row r="300" spans="3:6" ht="0.75" customHeight="1">
      <c r="C300">
        <f t="shared" si="9"/>
        <v>3988009</v>
      </c>
      <c r="D300">
        <f t="shared" si="10"/>
        <v>1997</v>
      </c>
      <c r="E300" s="2">
        <v>13.870019979157938</v>
      </c>
      <c r="F300" s="2">
        <f t="shared" si="8"/>
        <v>14.799518645184435</v>
      </c>
    </row>
    <row r="301" spans="3:6" ht="0.75" customHeight="1">
      <c r="C301">
        <f t="shared" si="9"/>
        <v>3992004</v>
      </c>
      <c r="D301">
        <f t="shared" si="10"/>
        <v>1998</v>
      </c>
      <c r="E301" s="2">
        <v>13.927160904618068</v>
      </c>
      <c r="F301" s="2">
        <f t="shared" si="8"/>
        <v>15.209409570594289</v>
      </c>
    </row>
    <row r="302" spans="3:6" ht="0.75" customHeight="1">
      <c r="C302">
        <f t="shared" si="9"/>
        <v>3996001</v>
      </c>
      <c r="D302">
        <f t="shared" si="10"/>
        <v>1999</v>
      </c>
      <c r="E302" s="2">
        <v>13.984537236037768</v>
      </c>
      <c r="F302" s="2">
        <f t="shared" si="8"/>
        <v>15.62721411586972</v>
      </c>
    </row>
    <row r="303" spans="3:6" ht="0.75" customHeight="1">
      <c r="C303">
        <f t="shared" si="9"/>
        <v>4000000</v>
      </c>
      <c r="D303">
        <f t="shared" si="10"/>
        <v>2000</v>
      </c>
      <c r="E303" s="2">
        <v>14.042149943229223</v>
      </c>
      <c r="F303" s="2">
        <f t="shared" si="8"/>
        <v>16.052932281018002</v>
      </c>
    </row>
    <row r="304" spans="3:6" ht="0.75" customHeight="1">
      <c r="C304">
        <f t="shared" si="9"/>
        <v>4004001</v>
      </c>
      <c r="D304">
        <f t="shared" si="10"/>
        <v>2001</v>
      </c>
      <c r="E304" s="2">
        <v>14.1</v>
      </c>
      <c r="F304" s="2">
        <f t="shared" si="8"/>
        <v>16.486564066024584</v>
      </c>
    </row>
    <row r="305" spans="3:6" ht="0.75" customHeight="1">
      <c r="C305">
        <f t="shared" si="9"/>
        <v>4008004</v>
      </c>
      <c r="D305">
        <f t="shared" si="10"/>
        <v>2002</v>
      </c>
      <c r="E305" s="2">
        <v>14.9</v>
      </c>
      <c r="F305" s="2">
        <f t="shared" si="8"/>
        <v>16.92810947090038</v>
      </c>
    </row>
    <row r="306" spans="3:6" ht="0.75" customHeight="1">
      <c r="C306">
        <f t="shared" si="9"/>
        <v>4012009</v>
      </c>
      <c r="D306">
        <f t="shared" si="10"/>
        <v>2003</v>
      </c>
      <c r="E306" s="2">
        <v>14.961384179015987</v>
      </c>
      <c r="F306" s="2">
        <f t="shared" si="8"/>
        <v>17.377568495641754</v>
      </c>
    </row>
    <row r="307" spans="3:6" ht="0.75" customHeight="1">
      <c r="C307">
        <f t="shared" si="9"/>
        <v>4016016</v>
      </c>
      <c r="D307">
        <f t="shared" si="10"/>
        <v>2004</v>
      </c>
      <c r="E307" s="2">
        <v>15.023021245108046</v>
      </c>
      <c r="F307" s="2">
        <f t="shared" si="8"/>
        <v>17.834941140241426</v>
      </c>
    </row>
    <row r="308" spans="3:6" ht="0.75" customHeight="1">
      <c r="C308">
        <f t="shared" si="9"/>
        <v>4020025</v>
      </c>
      <c r="D308">
        <f t="shared" si="10"/>
        <v>2005</v>
      </c>
      <c r="E308" s="2">
        <v>15.084912240106078</v>
      </c>
      <c r="F308" s="2">
        <f t="shared" si="8"/>
        <v>18.30022740471395</v>
      </c>
    </row>
    <row r="309" spans="3:6" ht="0.75" customHeight="1">
      <c r="C309">
        <f t="shared" si="9"/>
        <v>4024036</v>
      </c>
      <c r="D309">
        <f t="shared" si="10"/>
        <v>2006</v>
      </c>
      <c r="E309" s="2"/>
      <c r="F309" s="2">
        <f t="shared" si="8"/>
        <v>18.773427289048414</v>
      </c>
    </row>
    <row r="310" spans="3:6" ht="0.75" customHeight="1">
      <c r="C310">
        <f t="shared" si="9"/>
        <v>4028049</v>
      </c>
      <c r="D310">
        <f t="shared" si="10"/>
        <v>2007</v>
      </c>
      <c r="E310" s="2"/>
      <c r="F310" s="2">
        <f t="shared" si="8"/>
        <v>19.25454079325209</v>
      </c>
    </row>
    <row r="311" spans="3:6" ht="0.75" customHeight="1">
      <c r="C311">
        <f t="shared" si="9"/>
        <v>4032064</v>
      </c>
      <c r="D311">
        <f t="shared" si="10"/>
        <v>2008</v>
      </c>
      <c r="E311" s="2"/>
      <c r="F311" s="2">
        <f t="shared" si="8"/>
        <v>19.743567917321343</v>
      </c>
    </row>
    <row r="312" spans="3:6" ht="0.75" customHeight="1">
      <c r="C312">
        <f>D312^2</f>
        <v>4036081</v>
      </c>
      <c r="D312">
        <f t="shared" si="10"/>
        <v>2009</v>
      </c>
      <c r="E312" s="2"/>
      <c r="F312" s="2">
        <f t="shared" si="8"/>
        <v>20.240508661248896</v>
      </c>
    </row>
    <row r="313" spans="3:6" ht="0.75" customHeight="1">
      <c r="C313">
        <f>D313^2</f>
        <v>4040100</v>
      </c>
      <c r="D313">
        <f>D312+1</f>
        <v>2010</v>
      </c>
      <c r="E313" s="2"/>
      <c r="F313" s="2">
        <f t="shared" si="8"/>
        <v>20.7453630250493</v>
      </c>
    </row>
    <row r="314" spans="4:5" ht="0.75" customHeight="1">
      <c r="D314">
        <f aca="true" t="shared" si="11" ref="D314:D328">D313+1</f>
        <v>2011</v>
      </c>
      <c r="E314" s="2"/>
    </row>
    <row r="315" spans="4:5" ht="0.75" customHeight="1">
      <c r="D315">
        <f t="shared" si="11"/>
        <v>2012</v>
      </c>
      <c r="E315" s="2"/>
    </row>
    <row r="316" spans="4:5" ht="0.75" customHeight="1">
      <c r="D316">
        <f t="shared" si="11"/>
        <v>2013</v>
      </c>
      <c r="E316" s="2"/>
    </row>
    <row r="317" spans="4:5" ht="0.75" customHeight="1">
      <c r="D317">
        <f t="shared" si="11"/>
        <v>2014</v>
      </c>
      <c r="E317" s="2"/>
    </row>
    <row r="318" spans="4:5" ht="0.75" customHeight="1">
      <c r="D318">
        <f t="shared" si="11"/>
        <v>2015</v>
      </c>
      <c r="E318" s="2"/>
    </row>
    <row r="319" spans="4:5" ht="0.75" customHeight="1">
      <c r="D319">
        <f t="shared" si="11"/>
        <v>2016</v>
      </c>
      <c r="E319" s="2"/>
    </row>
    <row r="320" spans="4:5" ht="0.75" customHeight="1">
      <c r="D320">
        <f t="shared" si="11"/>
        <v>2017</v>
      </c>
      <c r="E320" s="2"/>
    </row>
    <row r="321" spans="4:5" ht="0.75" customHeight="1">
      <c r="D321">
        <f t="shared" si="11"/>
        <v>2018</v>
      </c>
      <c r="E321" s="2"/>
    </row>
    <row r="322" spans="4:5" ht="0.75" customHeight="1">
      <c r="D322">
        <f t="shared" si="11"/>
        <v>2019</v>
      </c>
      <c r="E322" s="2"/>
    </row>
    <row r="323" spans="4:5" ht="0.75" customHeight="1">
      <c r="D323">
        <f t="shared" si="11"/>
        <v>2020</v>
      </c>
      <c r="E323" s="2"/>
    </row>
    <row r="324" spans="4:5" ht="0.75" customHeight="1">
      <c r="D324">
        <f t="shared" si="11"/>
        <v>2021</v>
      </c>
      <c r="E324" s="2"/>
    </row>
    <row r="325" spans="4:5" ht="0.75" customHeight="1">
      <c r="D325">
        <f t="shared" si="11"/>
        <v>2022</v>
      </c>
      <c r="E325" s="2"/>
    </row>
    <row r="326" spans="4:5" ht="0.75" customHeight="1">
      <c r="D326">
        <f t="shared" si="11"/>
        <v>2023</v>
      </c>
      <c r="E326" s="2"/>
    </row>
    <row r="327" spans="4:5" ht="0.75" customHeight="1">
      <c r="D327">
        <f t="shared" si="11"/>
        <v>2024</v>
      </c>
      <c r="E327" s="2"/>
    </row>
    <row r="328" spans="4:5" ht="0.75" customHeight="1">
      <c r="D328">
        <f t="shared" si="11"/>
        <v>2025</v>
      </c>
      <c r="E328" s="2"/>
    </row>
    <row r="329" spans="4:5" ht="0.75" customHeight="1">
      <c r="D329">
        <f>D328+1</f>
        <v>2026</v>
      </c>
      <c r="E329" s="2"/>
    </row>
    <row r="330" spans="4:5" ht="0.75" customHeight="1">
      <c r="D330">
        <f>D329+1</f>
        <v>2027</v>
      </c>
      <c r="E330" s="2"/>
    </row>
    <row r="331" spans="4:5" ht="0.75" customHeight="1">
      <c r="D331">
        <f>D330+1</f>
        <v>2028</v>
      </c>
      <c r="E331" s="2"/>
    </row>
    <row r="332" ht="0.75" customHeight="1"/>
    <row r="333" ht="0.75" customHeight="1"/>
    <row r="334" spans="2:11" ht="0.75" customHeight="1">
      <c r="B334" s="22"/>
      <c r="C334" s="23" t="s">
        <v>29</v>
      </c>
      <c r="D334" s="24" t="s">
        <v>26</v>
      </c>
      <c r="E334" s="22" t="s">
        <v>30</v>
      </c>
      <c r="F334" s="22" t="s">
        <v>126</v>
      </c>
      <c r="J334" s="3" t="s">
        <v>27</v>
      </c>
      <c r="K334" s="3" t="s">
        <v>28</v>
      </c>
    </row>
    <row r="335" spans="2:11" ht="0.75" customHeight="1">
      <c r="B335" s="22">
        <v>1960</v>
      </c>
      <c r="C335" s="25">
        <f aca="true" t="shared" si="12" ref="C335:F354">D490/$I490</f>
        <v>0.5303643724696356</v>
      </c>
      <c r="D335" s="26">
        <f t="shared" si="12"/>
        <v>0.23886639676113364</v>
      </c>
      <c r="E335" s="27">
        <f t="shared" si="12"/>
        <v>0.2105263157894737</v>
      </c>
      <c r="F335" s="27">
        <f t="shared" si="12"/>
        <v>0</v>
      </c>
      <c r="I335">
        <v>1000</v>
      </c>
      <c r="J335" s="9"/>
      <c r="K335" s="9">
        <v>-782.0497472173229</v>
      </c>
    </row>
    <row r="336" spans="2:11" ht="0.75" customHeight="1">
      <c r="B336">
        <v>1961</v>
      </c>
      <c r="C336" s="5">
        <f t="shared" si="12"/>
        <v>0.5338421204292191</v>
      </c>
      <c r="D336" s="6">
        <f t="shared" si="12"/>
        <v>0.24936934466812624</v>
      </c>
      <c r="E336" s="4">
        <f t="shared" si="12"/>
        <v>0.19452387860980477</v>
      </c>
      <c r="F336" s="4">
        <f t="shared" si="12"/>
        <v>0</v>
      </c>
      <c r="I336">
        <v>2000</v>
      </c>
      <c r="J336" s="9"/>
      <c r="K336" s="9">
        <v>-644.9281845989383</v>
      </c>
    </row>
    <row r="337" spans="2:11" ht="0.75" customHeight="1">
      <c r="B337">
        <v>1962</v>
      </c>
      <c r="C337" s="5">
        <f t="shared" si="12"/>
        <v>0.5366280927809343</v>
      </c>
      <c r="D337" s="6">
        <f t="shared" si="12"/>
        <v>0.2599879039614438</v>
      </c>
      <c r="E337" s="4">
        <f t="shared" si="12"/>
        <v>0.17892825177919278</v>
      </c>
      <c r="F337" s="4">
        <f t="shared" si="12"/>
        <v>0</v>
      </c>
      <c r="I337">
        <v>3000</v>
      </c>
      <c r="J337" s="9"/>
      <c r="K337" s="9">
        <v>-507.80662198055376</v>
      </c>
    </row>
    <row r="338" spans="2:11" ht="0.75" customHeight="1">
      <c r="B338">
        <v>1963</v>
      </c>
      <c r="C338" s="5">
        <f t="shared" si="12"/>
        <v>0.5387306637219579</v>
      </c>
      <c r="D338" s="6">
        <f t="shared" si="12"/>
        <v>0.27070790942218337</v>
      </c>
      <c r="E338" s="4">
        <f t="shared" si="12"/>
        <v>0.16373370758638484</v>
      </c>
      <c r="F338" s="4">
        <f t="shared" si="12"/>
        <v>0</v>
      </c>
      <c r="I338">
        <v>4000</v>
      </c>
      <c r="J338" s="9"/>
      <c r="K338" s="9">
        <v>-370.6850593621692</v>
      </c>
    </row>
    <row r="339" spans="2:11" ht="0.75" customHeight="1">
      <c r="B339">
        <v>1964</v>
      </c>
      <c r="C339" s="5">
        <f t="shared" si="12"/>
        <v>0.5401615892513769</v>
      </c>
      <c r="D339" s="6">
        <f t="shared" si="12"/>
        <v>0.2815155953739319</v>
      </c>
      <c r="E339" s="4">
        <f t="shared" si="12"/>
        <v>0.1489300664070396</v>
      </c>
      <c r="F339" s="4">
        <f t="shared" si="12"/>
        <v>0</v>
      </c>
      <c r="I339">
        <v>5000</v>
      </c>
      <c r="J339" s="9">
        <v>146</v>
      </c>
      <c r="K339" s="9">
        <v>-233.56349674378464</v>
      </c>
    </row>
    <row r="340" spans="2:11" ht="0.75" customHeight="1">
      <c r="B340">
        <v>1965</v>
      </c>
      <c r="C340" s="5">
        <f t="shared" si="12"/>
        <v>0.5027173913043479</v>
      </c>
      <c r="D340" s="6">
        <f t="shared" si="12"/>
        <v>0.27173913043478265</v>
      </c>
      <c r="E340" s="4">
        <f t="shared" si="12"/>
        <v>0.19565214673913048</v>
      </c>
      <c r="F340" s="4">
        <f t="shared" si="12"/>
        <v>2.7173913043478262E-08</v>
      </c>
      <c r="I340">
        <v>6000</v>
      </c>
      <c r="J340" s="9"/>
      <c r="K340" s="9">
        <v>-96.44193412540005</v>
      </c>
    </row>
    <row r="341" spans="2:11" ht="0.75" customHeight="1">
      <c r="B341">
        <v>1966</v>
      </c>
      <c r="C341" s="5">
        <f t="shared" si="12"/>
        <v>0.47885919599371995</v>
      </c>
      <c r="D341" s="6">
        <f t="shared" si="12"/>
        <v>0.2689478648119582</v>
      </c>
      <c r="E341" s="4">
        <f t="shared" si="12"/>
        <v>0.19708162449641403</v>
      </c>
      <c r="F341" s="4">
        <f t="shared" si="12"/>
        <v>0.017073738278509276</v>
      </c>
      <c r="I341">
        <v>7000</v>
      </c>
      <c r="J341" s="9">
        <v>85</v>
      </c>
      <c r="K341" s="8">
        <v>40.679628492984534</v>
      </c>
    </row>
    <row r="342" spans="2:11" ht="0.75" customHeight="1">
      <c r="B342">
        <v>1967</v>
      </c>
      <c r="C342" s="5">
        <f t="shared" si="12"/>
        <v>0.4541758868672961</v>
      </c>
      <c r="D342" s="6">
        <f t="shared" si="12"/>
        <v>0.26504300008781495</v>
      </c>
      <c r="E342" s="4">
        <f t="shared" si="12"/>
        <v>0.20206594434214922</v>
      </c>
      <c r="F342" s="4">
        <f t="shared" si="12"/>
        <v>0.030518932080805986</v>
      </c>
      <c r="I342">
        <v>8000</v>
      </c>
      <c r="J342" s="9"/>
      <c r="K342" s="8">
        <v>177.801191111369</v>
      </c>
    </row>
    <row r="343" spans="2:11" ht="0.75" customHeight="1">
      <c r="B343">
        <v>1968</v>
      </c>
      <c r="C343" s="5">
        <f t="shared" si="12"/>
        <v>0.4288053802811726</v>
      </c>
      <c r="D343" s="6">
        <f t="shared" si="12"/>
        <v>0.2600066698470897</v>
      </c>
      <c r="E343" s="4">
        <f t="shared" si="12"/>
        <v>0.19415459647924807</v>
      </c>
      <c r="F343" s="4">
        <f t="shared" si="12"/>
        <v>0.056243187298246136</v>
      </c>
      <c r="I343">
        <v>9000</v>
      </c>
      <c r="J343" s="9"/>
      <c r="K343" s="8">
        <v>314.9227537297536</v>
      </c>
    </row>
    <row r="344" spans="2:11" ht="0.75" customHeight="1">
      <c r="B344">
        <v>1969</v>
      </c>
      <c r="C344" s="5">
        <f t="shared" si="12"/>
        <v>0.40291575914989275</v>
      </c>
      <c r="D344" s="6">
        <f t="shared" si="12"/>
        <v>0.25384611104541266</v>
      </c>
      <c r="E344" s="4">
        <f t="shared" si="12"/>
        <v>0.20854515535365167</v>
      </c>
      <c r="F344" s="4">
        <f t="shared" si="12"/>
        <v>0.058384739640233586</v>
      </c>
      <c r="I344">
        <v>10000</v>
      </c>
      <c r="J344" s="9"/>
      <c r="K344" s="8">
        <v>452.0443163481382</v>
      </c>
    </row>
    <row r="345" spans="2:11" ht="0.75" customHeight="1">
      <c r="B345">
        <v>1970</v>
      </c>
      <c r="C345" s="5">
        <f t="shared" si="12"/>
        <v>0.3767019667170952</v>
      </c>
      <c r="D345" s="6">
        <f t="shared" si="12"/>
        <v>0.24659606656580935</v>
      </c>
      <c r="E345" s="4">
        <f t="shared" si="12"/>
        <v>0.16490166414523447</v>
      </c>
      <c r="F345" s="4">
        <f t="shared" si="12"/>
        <v>0.11649016641452344</v>
      </c>
      <c r="I345">
        <v>11000</v>
      </c>
      <c r="J345" s="8">
        <v>500</v>
      </c>
      <c r="K345" s="8">
        <v>589.1658789665228</v>
      </c>
    </row>
    <row r="346" spans="2:11" ht="0.75" customHeight="1">
      <c r="B346">
        <v>1971</v>
      </c>
      <c r="C346" s="5">
        <f t="shared" si="12"/>
        <v>0.3611491108071135</v>
      </c>
      <c r="D346" s="6">
        <f t="shared" si="12"/>
        <v>0.2544459644322845</v>
      </c>
      <c r="E346" s="4">
        <f t="shared" si="12"/>
        <v>0.1627906976744186</v>
      </c>
      <c r="F346" s="4">
        <f t="shared" si="12"/>
        <v>0.11627906976744184</v>
      </c>
      <c r="I346">
        <v>12000</v>
      </c>
      <c r="J346" s="8">
        <v>874</v>
      </c>
      <c r="K346" s="8">
        <v>726.2874415849074</v>
      </c>
    </row>
    <row r="347" spans="2:11" ht="0.75" customHeight="1">
      <c r="B347">
        <v>1972</v>
      </c>
      <c r="C347" s="5">
        <f t="shared" si="12"/>
        <v>0.3532277710109622</v>
      </c>
      <c r="D347" s="6">
        <f t="shared" si="12"/>
        <v>0.2594397076735688</v>
      </c>
      <c r="E347" s="4">
        <f t="shared" si="12"/>
        <v>0.16443361753958585</v>
      </c>
      <c r="F347" s="4">
        <f t="shared" si="12"/>
        <v>0.11449451887941534</v>
      </c>
      <c r="I347">
        <v>13000</v>
      </c>
      <c r="J347" s="8">
        <v>971</v>
      </c>
      <c r="K347" s="8">
        <v>863.4090042032919</v>
      </c>
    </row>
    <row r="348" spans="2:11" ht="0.75" customHeight="1">
      <c r="B348">
        <v>1973</v>
      </c>
      <c r="C348" s="5">
        <f t="shared" si="12"/>
        <v>0.3485838779956427</v>
      </c>
      <c r="D348" s="6">
        <f t="shared" si="12"/>
        <v>0.26034858387799564</v>
      </c>
      <c r="E348" s="4">
        <f t="shared" si="12"/>
        <v>0.16230936819172115</v>
      </c>
      <c r="F348" s="4">
        <f t="shared" si="12"/>
        <v>0.11764705882352942</v>
      </c>
      <c r="I348">
        <v>14000</v>
      </c>
      <c r="J348" s="9"/>
      <c r="K348" s="8">
        <v>1000.5305668216765</v>
      </c>
    </row>
    <row r="349" spans="2:11" ht="0.75" customHeight="1">
      <c r="B349">
        <v>1974</v>
      </c>
      <c r="C349" s="5">
        <f t="shared" si="12"/>
        <v>0.3336529242569511</v>
      </c>
      <c r="D349" s="6">
        <f t="shared" si="12"/>
        <v>0.2569511025886865</v>
      </c>
      <c r="E349" s="4">
        <f t="shared" si="12"/>
        <v>0.16586768935762225</v>
      </c>
      <c r="F349" s="4">
        <f t="shared" si="12"/>
        <v>0.12943432406519656</v>
      </c>
      <c r="I349">
        <v>15000</v>
      </c>
      <c r="J349" s="9"/>
      <c r="K349" s="8">
        <v>1137.6521294400611</v>
      </c>
    </row>
    <row r="350" spans="2:11" ht="0.75" customHeight="1">
      <c r="B350">
        <v>1975</v>
      </c>
      <c r="C350" s="5">
        <f t="shared" si="12"/>
        <v>0.3188284518828452</v>
      </c>
      <c r="D350" s="6">
        <f t="shared" si="12"/>
        <v>0.2619246861924686</v>
      </c>
      <c r="E350" s="4">
        <f t="shared" si="12"/>
        <v>0.1606694560669456</v>
      </c>
      <c r="F350" s="4">
        <f t="shared" si="12"/>
        <v>0.13723849372384936</v>
      </c>
      <c r="I350">
        <v>16000</v>
      </c>
      <c r="J350" s="8">
        <v>1357</v>
      </c>
      <c r="K350" s="8">
        <v>1274.7736920584455</v>
      </c>
    </row>
    <row r="351" spans="2:11" ht="0.75" customHeight="1">
      <c r="B351">
        <v>1976</v>
      </c>
      <c r="C351" s="5">
        <f t="shared" si="12"/>
        <v>0.3069597069597069</v>
      </c>
      <c r="D351" s="6">
        <f t="shared" si="12"/>
        <v>0.27765567765567767</v>
      </c>
      <c r="E351" s="4">
        <f t="shared" si="12"/>
        <v>0.15018315018315018</v>
      </c>
      <c r="F351" s="4">
        <f t="shared" si="12"/>
        <v>0.14505494505494507</v>
      </c>
      <c r="I351">
        <v>17000</v>
      </c>
      <c r="J351" s="8">
        <v>1348</v>
      </c>
      <c r="K351" s="8">
        <v>1411.8952546768303</v>
      </c>
    </row>
    <row r="352" spans="2:11" ht="0.75" customHeight="1">
      <c r="B352">
        <v>1977</v>
      </c>
      <c r="C352" s="5">
        <f t="shared" si="12"/>
        <v>0.29591836734693877</v>
      </c>
      <c r="D352" s="6">
        <f t="shared" si="12"/>
        <v>0.29272959183673464</v>
      </c>
      <c r="E352" s="4">
        <f t="shared" si="12"/>
        <v>0.14477040816326528</v>
      </c>
      <c r="F352" s="4">
        <f t="shared" si="12"/>
        <v>0.14668367346938774</v>
      </c>
      <c r="I352">
        <v>18000</v>
      </c>
      <c r="J352" s="8">
        <v>1606</v>
      </c>
      <c r="K352" s="8">
        <v>1549.0168172952147</v>
      </c>
    </row>
    <row r="353" spans="2:11" ht="0.75" customHeight="1">
      <c r="B353">
        <v>1978</v>
      </c>
      <c r="C353" s="5">
        <f t="shared" si="12"/>
        <v>0.28319088319088315</v>
      </c>
      <c r="D353" s="6">
        <f t="shared" si="12"/>
        <v>0.2991452991452991</v>
      </c>
      <c r="E353" s="4">
        <f t="shared" si="12"/>
        <v>0.14586894586894586</v>
      </c>
      <c r="F353" s="4">
        <f t="shared" si="12"/>
        <v>0.15270655270655267</v>
      </c>
      <c r="I353">
        <v>19000</v>
      </c>
      <c r="J353" s="8">
        <v>1866</v>
      </c>
      <c r="K353" s="8">
        <v>1686.1383799135995</v>
      </c>
    </row>
    <row r="354" spans="2:11" ht="0.75" customHeight="1">
      <c r="B354">
        <v>1979</v>
      </c>
      <c r="C354" s="5">
        <f t="shared" si="12"/>
        <v>0.27300150829562597</v>
      </c>
      <c r="D354" s="6">
        <f t="shared" si="12"/>
        <v>0.30618401206636503</v>
      </c>
      <c r="E354" s="4">
        <f t="shared" si="12"/>
        <v>0.1442936148818502</v>
      </c>
      <c r="F354" s="4">
        <f t="shared" si="12"/>
        <v>0.15585721468074412</v>
      </c>
      <c r="I354">
        <v>20000</v>
      </c>
      <c r="J354" s="8">
        <v>1362</v>
      </c>
      <c r="K354" s="8">
        <v>1823.2599425319838</v>
      </c>
    </row>
    <row r="355" spans="2:11" ht="0.75" customHeight="1">
      <c r="B355">
        <v>1980</v>
      </c>
      <c r="C355" s="5">
        <f aca="true" t="shared" si="13" ref="C355:F369">D510/$I510</f>
        <v>0.2649384885764499</v>
      </c>
      <c r="D355" s="6">
        <f t="shared" si="13"/>
        <v>0.30623901581722324</v>
      </c>
      <c r="E355" s="4">
        <f t="shared" si="13"/>
        <v>0.14103690685413006</v>
      </c>
      <c r="F355" s="4">
        <f t="shared" si="13"/>
        <v>0.1647627416520211</v>
      </c>
      <c r="I355">
        <v>21000</v>
      </c>
      <c r="J355" s="9"/>
      <c r="K355" s="8">
        <v>1960.3815051503686</v>
      </c>
    </row>
    <row r="356" spans="2:11" ht="0.75" customHeight="1">
      <c r="B356">
        <v>1981</v>
      </c>
      <c r="C356" s="5">
        <f t="shared" si="13"/>
        <v>0.25946969696969696</v>
      </c>
      <c r="D356" s="6">
        <f t="shared" si="13"/>
        <v>0.3109848484848485</v>
      </c>
      <c r="E356" s="4">
        <f t="shared" si="13"/>
        <v>0.1359848484848485</v>
      </c>
      <c r="F356" s="4">
        <f t="shared" si="13"/>
        <v>0.17007575757575757</v>
      </c>
      <c r="I356">
        <v>22000</v>
      </c>
      <c r="J356" s="9"/>
      <c r="K356" s="8">
        <v>2097.5030677687528</v>
      </c>
    </row>
    <row r="357" spans="2:11" ht="0.75" customHeight="1">
      <c r="B357">
        <v>1982</v>
      </c>
      <c r="C357" s="5">
        <f t="shared" si="13"/>
        <v>0.25403768506056523</v>
      </c>
      <c r="D357" s="6">
        <f t="shared" si="13"/>
        <v>0.3206594885598923</v>
      </c>
      <c r="E357" s="4">
        <f t="shared" si="13"/>
        <v>0.13223418573351275</v>
      </c>
      <c r="F357" s="4">
        <f t="shared" si="13"/>
        <v>0.17664872139973078</v>
      </c>
      <c r="I357">
        <v>23000</v>
      </c>
      <c r="J357" s="8">
        <v>2294</v>
      </c>
      <c r="K357" s="8">
        <v>2234.6246303871376</v>
      </c>
    </row>
    <row r="358" spans="2:11" ht="0.75" customHeight="1">
      <c r="B358">
        <v>1983</v>
      </c>
      <c r="C358" s="5">
        <f t="shared" si="13"/>
        <v>0.25299723332308643</v>
      </c>
      <c r="D358" s="6">
        <f t="shared" si="13"/>
        <v>0.3261604672609899</v>
      </c>
      <c r="E358" s="4">
        <f t="shared" si="13"/>
        <v>0.12019674146941287</v>
      </c>
      <c r="F358" s="4">
        <f t="shared" si="13"/>
        <v>0.18383031048263143</v>
      </c>
      <c r="G358" s="4">
        <f aca="true" t="shared" si="14" ref="G358:G369">H513/$I513</f>
        <v>0.11681524746387952</v>
      </c>
      <c r="H358" s="4">
        <f aca="true" t="shared" si="15" ref="H358:H369">SUM(C358:G358)</f>
        <v>1.0000000000000002</v>
      </c>
      <c r="I358">
        <v>24000</v>
      </c>
      <c r="J358" s="9"/>
      <c r="K358" s="8">
        <v>2371.7461930055224</v>
      </c>
    </row>
    <row r="359" spans="2:11" ht="0.75" customHeight="1">
      <c r="B359">
        <v>1984</v>
      </c>
      <c r="C359" s="5">
        <f t="shared" si="13"/>
        <v>0.25187239944521495</v>
      </c>
      <c r="D359" s="6">
        <f t="shared" si="13"/>
        <v>0.3295423023578363</v>
      </c>
      <c r="E359" s="4">
        <f t="shared" si="13"/>
        <v>0.12011095700416088</v>
      </c>
      <c r="F359" s="4">
        <f t="shared" si="13"/>
        <v>0.18446601941747573</v>
      </c>
      <c r="G359" s="4">
        <f t="shared" si="14"/>
        <v>0.11400832177531207</v>
      </c>
      <c r="H359" s="4">
        <f t="shared" si="15"/>
        <v>1</v>
      </c>
      <c r="I359">
        <v>25000</v>
      </c>
      <c r="J359" s="8">
        <v>3498</v>
      </c>
      <c r="K359" s="8">
        <v>2508.8677556239063</v>
      </c>
    </row>
    <row r="360" spans="2:8" ht="0.75" customHeight="1">
      <c r="B360">
        <v>1985</v>
      </c>
      <c r="C360" s="5">
        <f t="shared" si="13"/>
        <v>0.25320916184243647</v>
      </c>
      <c r="D360" s="6">
        <f t="shared" si="13"/>
        <v>0.3329977347092878</v>
      </c>
      <c r="E360" s="4">
        <f t="shared" si="13"/>
        <v>0.12031210672036245</v>
      </c>
      <c r="F360" s="4">
        <f t="shared" si="13"/>
        <v>0.18172665492071485</v>
      </c>
      <c r="G360" s="4">
        <f t="shared" si="14"/>
        <v>0.11175434180719859</v>
      </c>
      <c r="H360" s="4">
        <f t="shared" si="15"/>
        <v>1</v>
      </c>
    </row>
    <row r="361" spans="2:8" ht="0.75" customHeight="1">
      <c r="B361">
        <v>1986</v>
      </c>
      <c r="C361" s="5">
        <f t="shared" si="13"/>
        <v>0.2524544179523142</v>
      </c>
      <c r="D361" s="6">
        <f t="shared" si="13"/>
        <v>0.3274894810659187</v>
      </c>
      <c r="E361" s="4">
        <f t="shared" si="13"/>
        <v>0.12575970079476392</v>
      </c>
      <c r="F361" s="4">
        <f t="shared" si="13"/>
        <v>0.17975689574567558</v>
      </c>
      <c r="G361" s="4">
        <f t="shared" si="14"/>
        <v>0.11453950444132774</v>
      </c>
      <c r="H361" s="4">
        <f t="shared" si="15"/>
        <v>1</v>
      </c>
    </row>
    <row r="362" spans="2:8" ht="0.75" customHeight="1">
      <c r="B362">
        <v>1987</v>
      </c>
      <c r="C362" s="5">
        <f t="shared" si="13"/>
        <v>0.24989228780697972</v>
      </c>
      <c r="D362" s="6">
        <f t="shared" si="13"/>
        <v>0.32766049116760015</v>
      </c>
      <c r="E362" s="4">
        <f t="shared" si="13"/>
        <v>0.12817750969409736</v>
      </c>
      <c r="F362" s="4">
        <f t="shared" si="13"/>
        <v>0.1779405428694528</v>
      </c>
      <c r="G362" s="4">
        <f t="shared" si="14"/>
        <v>0.11632916846186987</v>
      </c>
      <c r="H362" s="4">
        <f t="shared" si="15"/>
        <v>1</v>
      </c>
    </row>
    <row r="363" spans="2:8" ht="0.75" customHeight="1">
      <c r="B363">
        <v>1988</v>
      </c>
      <c r="C363" s="5">
        <f t="shared" si="13"/>
        <v>0.24932458510227712</v>
      </c>
      <c r="D363" s="6">
        <f t="shared" si="13"/>
        <v>0.33790042454650715</v>
      </c>
      <c r="E363" s="4">
        <f t="shared" si="13"/>
        <v>0.12466229255113856</v>
      </c>
      <c r="F363" s="4">
        <f t="shared" si="13"/>
        <v>0.17445001929756854</v>
      </c>
      <c r="G363" s="4">
        <f t="shared" si="14"/>
        <v>0.11366267850250869</v>
      </c>
      <c r="H363" s="4">
        <f t="shared" si="15"/>
        <v>1.0000000000000002</v>
      </c>
    </row>
    <row r="364" spans="2:8" ht="0.75" customHeight="1">
      <c r="B364">
        <v>1989</v>
      </c>
      <c r="C364" s="5">
        <f t="shared" si="13"/>
        <v>0.23523316062176164</v>
      </c>
      <c r="D364" s="6">
        <f t="shared" si="13"/>
        <v>0.351986183074266</v>
      </c>
      <c r="E364" s="4">
        <f t="shared" si="13"/>
        <v>0.12107081174438686</v>
      </c>
      <c r="F364" s="4">
        <f t="shared" si="13"/>
        <v>0.1770293609671848</v>
      </c>
      <c r="G364" s="4">
        <f t="shared" si="14"/>
        <v>0.1146804835924007</v>
      </c>
      <c r="H364" s="4">
        <f t="shared" si="15"/>
        <v>0.9999999999999999</v>
      </c>
    </row>
    <row r="365" spans="2:8" ht="0.75" customHeight="1">
      <c r="B365">
        <v>1990</v>
      </c>
      <c r="C365" s="5">
        <f t="shared" si="13"/>
        <v>0.22802704363859866</v>
      </c>
      <c r="D365" s="6">
        <f t="shared" si="13"/>
        <v>0.35709895513214507</v>
      </c>
      <c r="E365" s="4">
        <f t="shared" si="13"/>
        <v>0.1190842040565458</v>
      </c>
      <c r="F365" s="4">
        <f t="shared" si="13"/>
        <v>0.17224953902888754</v>
      </c>
      <c r="G365" s="4">
        <f t="shared" si="14"/>
        <v>0.12354025814382301</v>
      </c>
      <c r="H365" s="4">
        <f t="shared" si="15"/>
        <v>1.0000000000000002</v>
      </c>
    </row>
    <row r="366" spans="2:8" ht="0.75" customHeight="1">
      <c r="B366">
        <v>1991</v>
      </c>
      <c r="C366" s="5">
        <f t="shared" si="13"/>
        <v>0.21768421052631579</v>
      </c>
      <c r="D366" s="6">
        <f t="shared" si="13"/>
        <v>0.3535438596491228</v>
      </c>
      <c r="E366" s="4">
        <f t="shared" si="13"/>
        <v>0.11691228070175438</v>
      </c>
      <c r="F366" s="4">
        <f t="shared" si="13"/>
        <v>0.1726315789473684</v>
      </c>
      <c r="G366" s="4">
        <f t="shared" si="14"/>
        <v>0.1392280701754386</v>
      </c>
      <c r="H366" s="4">
        <f t="shared" si="15"/>
        <v>1</v>
      </c>
    </row>
    <row r="367" spans="2:8" ht="0.75" customHeight="1">
      <c r="B367">
        <v>1992</v>
      </c>
      <c r="C367" s="5">
        <f t="shared" si="13"/>
        <v>0.21047241070285494</v>
      </c>
      <c r="D367" s="6">
        <f t="shared" si="13"/>
        <v>0.3541159902701319</v>
      </c>
      <c r="E367" s="4">
        <f t="shared" si="13"/>
        <v>0.11394187684035334</v>
      </c>
      <c r="F367" s="4">
        <f t="shared" si="13"/>
        <v>0.17757009345794392</v>
      </c>
      <c r="G367" s="4">
        <f t="shared" si="14"/>
        <v>0.14389962872871592</v>
      </c>
      <c r="H367" s="4">
        <f t="shared" si="15"/>
        <v>1</v>
      </c>
    </row>
    <row r="368" spans="2:8" ht="0.75" customHeight="1">
      <c r="B368">
        <v>1993</v>
      </c>
      <c r="C368" s="5">
        <f t="shared" si="13"/>
        <v>0.20265582007417157</v>
      </c>
      <c r="D368" s="6">
        <f t="shared" si="13"/>
        <v>0.3547075008972365</v>
      </c>
      <c r="E368" s="4">
        <f t="shared" si="13"/>
        <v>0.11233401124536428</v>
      </c>
      <c r="F368" s="4">
        <f t="shared" si="13"/>
        <v>0.1814810384017227</v>
      </c>
      <c r="G368" s="4">
        <f t="shared" si="14"/>
        <v>0.14882162938150498</v>
      </c>
      <c r="H368" s="4">
        <f t="shared" si="15"/>
        <v>1</v>
      </c>
    </row>
    <row r="369" spans="2:8" ht="0.75" customHeight="1">
      <c r="B369">
        <v>1994</v>
      </c>
      <c r="C369" s="5">
        <f t="shared" si="13"/>
        <v>0.19642857142857142</v>
      </c>
      <c r="D369" s="6">
        <f t="shared" si="13"/>
        <v>0.3518643306379155</v>
      </c>
      <c r="E369" s="4">
        <f t="shared" si="13"/>
        <v>0.11028751123090745</v>
      </c>
      <c r="F369" s="4">
        <f t="shared" si="13"/>
        <v>0.19002695417789756</v>
      </c>
      <c r="G369" s="4">
        <f t="shared" si="14"/>
        <v>0.151392632524708</v>
      </c>
      <c r="H369" s="4">
        <f t="shared" si="15"/>
        <v>0.9999999999999999</v>
      </c>
    </row>
    <row r="370" spans="2:4" ht="0.75" customHeight="1">
      <c r="B370">
        <v>1995</v>
      </c>
      <c r="C370" s="1"/>
      <c r="D370" s="2"/>
    </row>
    <row r="371" spans="2:4" ht="0.75" customHeight="1">
      <c r="B371">
        <v>1996</v>
      </c>
      <c r="C371" s="1"/>
      <c r="D371" s="2"/>
    </row>
    <row r="372" spans="2:4" ht="0.75" customHeight="1">
      <c r="B372">
        <v>1997</v>
      </c>
      <c r="C372" s="1"/>
      <c r="D372" s="2"/>
    </row>
    <row r="373" spans="2:4" ht="0.75" customHeight="1">
      <c r="B373">
        <v>1998</v>
      </c>
      <c r="C373" s="1"/>
      <c r="D373" s="2"/>
    </row>
    <row r="374" spans="2:4" ht="0.75" customHeight="1">
      <c r="B374">
        <v>1999</v>
      </c>
      <c r="C374" s="1"/>
      <c r="D374" s="2"/>
    </row>
    <row r="375" spans="2:4" ht="0.75" customHeight="1">
      <c r="B375">
        <v>2000</v>
      </c>
      <c r="C375" s="1"/>
      <c r="D375" s="2"/>
    </row>
    <row r="376" ht="0.75" customHeight="1"/>
    <row r="377" spans="3:6" ht="0.75" customHeight="1">
      <c r="C377" s="1"/>
      <c r="D377" s="2"/>
      <c r="F377" s="3" t="s">
        <v>33</v>
      </c>
    </row>
    <row r="378" spans="3:7" ht="0.75" customHeight="1">
      <c r="C378" s="1"/>
      <c r="D378" s="7" t="s">
        <v>36</v>
      </c>
      <c r="E378" t="s">
        <v>38</v>
      </c>
      <c r="F378" t="s">
        <v>39</v>
      </c>
      <c r="G378" s="10" t="s">
        <v>40</v>
      </c>
    </row>
    <row r="379" spans="2:7" ht="0.75" customHeight="1">
      <c r="B379">
        <v>1</v>
      </c>
      <c r="C379" s="1" t="s">
        <v>42</v>
      </c>
      <c r="D379" s="2">
        <v>76</v>
      </c>
      <c r="E379">
        <v>17</v>
      </c>
      <c r="F379" s="8">
        <v>3498</v>
      </c>
      <c r="G379" s="8">
        <v>25512</v>
      </c>
    </row>
    <row r="380" spans="2:7" ht="0.75" customHeight="1">
      <c r="B380">
        <v>90</v>
      </c>
      <c r="C380" s="1" t="s">
        <v>44</v>
      </c>
      <c r="D380" s="2">
        <v>77.6</v>
      </c>
      <c r="E380">
        <v>12</v>
      </c>
      <c r="F380" s="8">
        <v>2294</v>
      </c>
      <c r="G380" s="8">
        <v>23942</v>
      </c>
    </row>
    <row r="381" spans="2:7" ht="0.75" customHeight="1">
      <c r="B381">
        <v>54</v>
      </c>
      <c r="C381" s="1" t="s">
        <v>46</v>
      </c>
      <c r="D381" s="2">
        <v>79.6</v>
      </c>
      <c r="E381">
        <v>2</v>
      </c>
      <c r="F381" s="8">
        <v>1484</v>
      </c>
      <c r="G381" s="8">
        <v>20756</v>
      </c>
    </row>
    <row r="382" spans="2:7" ht="0.75" customHeight="1">
      <c r="B382">
        <v>30</v>
      </c>
      <c r="C382" s="1" t="s">
        <v>48</v>
      </c>
      <c r="D382" s="2">
        <v>77.3</v>
      </c>
      <c r="E382">
        <v>13</v>
      </c>
      <c r="F382" s="8">
        <v>1362</v>
      </c>
      <c r="G382" s="8">
        <v>20546</v>
      </c>
    </row>
    <row r="383" spans="2:7" ht="0.75" customHeight="1">
      <c r="B383">
        <v>21</v>
      </c>
      <c r="C383" s="1" t="s">
        <v>50</v>
      </c>
      <c r="D383" s="2">
        <v>79.1</v>
      </c>
      <c r="E383">
        <v>4</v>
      </c>
      <c r="F383" s="8">
        <v>2010</v>
      </c>
      <c r="G383" s="8">
        <v>20401</v>
      </c>
    </row>
    <row r="384" spans="2:7" ht="0.75" customHeight="1">
      <c r="B384">
        <v>7</v>
      </c>
      <c r="C384" s="1" t="s">
        <v>52</v>
      </c>
      <c r="D384" s="2">
        <v>76.5</v>
      </c>
      <c r="E384">
        <v>15</v>
      </c>
      <c r="F384" s="8">
        <v>1965</v>
      </c>
      <c r="G384" s="8">
        <v>20210</v>
      </c>
    </row>
    <row r="385" spans="2:7" ht="0.75" customHeight="1">
      <c r="B385">
        <v>11</v>
      </c>
      <c r="C385" s="1" t="s">
        <v>54</v>
      </c>
      <c r="D385" s="2">
        <v>77.1</v>
      </c>
      <c r="E385">
        <v>14</v>
      </c>
      <c r="F385" s="8">
        <v>1653</v>
      </c>
      <c r="G385" s="8">
        <v>20166</v>
      </c>
    </row>
    <row r="386" spans="2:7" ht="0.75" customHeight="1">
      <c r="B386">
        <v>39</v>
      </c>
      <c r="C386" s="1" t="s">
        <v>57</v>
      </c>
      <c r="D386" s="2">
        <v>76</v>
      </c>
      <c r="E386">
        <v>18</v>
      </c>
      <c r="F386" s="8">
        <v>1816</v>
      </c>
      <c r="G386" s="8">
        <v>19675</v>
      </c>
    </row>
    <row r="387" spans="2:7" ht="0.75" customHeight="1">
      <c r="B387">
        <v>37</v>
      </c>
      <c r="C387" s="1" t="s">
        <v>58</v>
      </c>
      <c r="D387" s="2">
        <v>78.4</v>
      </c>
      <c r="E387">
        <v>5</v>
      </c>
      <c r="F387" s="8">
        <v>1866</v>
      </c>
      <c r="G387" s="8">
        <v>19201</v>
      </c>
    </row>
    <row r="388" spans="2:7" ht="0.75" customHeight="1">
      <c r="B388">
        <v>53</v>
      </c>
      <c r="C388" s="1" t="s">
        <v>60</v>
      </c>
      <c r="D388" s="2">
        <v>78.1</v>
      </c>
      <c r="E388">
        <v>8</v>
      </c>
      <c r="F388" s="8">
        <v>1522</v>
      </c>
      <c r="G388" s="8">
        <v>18681</v>
      </c>
    </row>
    <row r="389" spans="2:7" ht="0.75" customHeight="1">
      <c r="B389">
        <v>68</v>
      </c>
      <c r="C389" s="1" t="s">
        <v>61</v>
      </c>
      <c r="D389" s="2">
        <v>77.7</v>
      </c>
      <c r="E389">
        <v>11</v>
      </c>
      <c r="F389" s="8">
        <v>1641</v>
      </c>
      <c r="G389" s="8">
        <v>18589</v>
      </c>
    </row>
    <row r="390" spans="2:7" ht="0.75" customHeight="1">
      <c r="B390">
        <v>6</v>
      </c>
      <c r="C390" s="1" t="s">
        <v>59</v>
      </c>
      <c r="D390" s="2">
        <v>79.4</v>
      </c>
      <c r="E390">
        <v>3</v>
      </c>
      <c r="F390" s="8">
        <v>1606</v>
      </c>
      <c r="G390" s="8">
        <v>18382</v>
      </c>
    </row>
    <row r="391" spans="2:7" ht="0.75" customHeight="1">
      <c r="B391">
        <v>100</v>
      </c>
      <c r="C391" s="1" t="s">
        <v>56</v>
      </c>
      <c r="D391" s="2">
        <v>76.4</v>
      </c>
      <c r="E391">
        <v>16</v>
      </c>
      <c r="F391" s="8">
        <v>1211</v>
      </c>
      <c r="G391" s="8">
        <v>17650</v>
      </c>
    </row>
    <row r="392" spans="2:7" ht="0.75" customHeight="1">
      <c r="B392">
        <v>89</v>
      </c>
      <c r="C392" s="1" t="s">
        <v>55</v>
      </c>
      <c r="D392" s="2">
        <v>78.1</v>
      </c>
      <c r="E392">
        <v>9</v>
      </c>
      <c r="F392" s="8">
        <v>1348</v>
      </c>
      <c r="G392" s="8">
        <v>17422</v>
      </c>
    </row>
    <row r="393" spans="2:7" ht="0.75" customHeight="1">
      <c r="B393">
        <v>36</v>
      </c>
      <c r="C393" s="1" t="s">
        <v>53</v>
      </c>
      <c r="D393" s="2">
        <v>75.5</v>
      </c>
      <c r="E393">
        <v>20</v>
      </c>
      <c r="F393" s="8">
        <v>1357</v>
      </c>
      <c r="G393" s="8">
        <v>16208</v>
      </c>
    </row>
    <row r="394" spans="2:7" ht="0.75" customHeight="1">
      <c r="B394">
        <v>86</v>
      </c>
      <c r="C394" s="1" t="s">
        <v>51</v>
      </c>
      <c r="D394" s="2">
        <v>78.3</v>
      </c>
      <c r="E394">
        <v>6</v>
      </c>
      <c r="F394" s="8">
        <v>971</v>
      </c>
      <c r="G394" s="8">
        <v>13581</v>
      </c>
    </row>
    <row r="395" spans="2:7" ht="0.75" customHeight="1">
      <c r="B395">
        <v>76</v>
      </c>
      <c r="C395" s="1" t="s">
        <v>49</v>
      </c>
      <c r="D395" s="2">
        <v>75.3</v>
      </c>
      <c r="E395">
        <v>21</v>
      </c>
      <c r="F395" s="8">
        <v>874</v>
      </c>
      <c r="G395" s="8">
        <v>12335</v>
      </c>
    </row>
    <row r="396" spans="2:7" ht="0.75" customHeight="1">
      <c r="B396">
        <v>41</v>
      </c>
      <c r="C396" s="1" t="s">
        <v>45</v>
      </c>
      <c r="D396" s="2">
        <v>78.1</v>
      </c>
      <c r="E396">
        <v>7</v>
      </c>
      <c r="F396" s="8">
        <v>500</v>
      </c>
      <c r="G396" s="8">
        <v>11315</v>
      </c>
    </row>
    <row r="397" spans="2:7" ht="0.75" customHeight="1">
      <c r="B397">
        <v>64</v>
      </c>
      <c r="C397" s="1" t="s">
        <v>41</v>
      </c>
      <c r="D397" s="2">
        <v>73.7</v>
      </c>
      <c r="E397">
        <v>26</v>
      </c>
      <c r="F397" s="8">
        <v>85</v>
      </c>
      <c r="G397" s="8">
        <v>7239</v>
      </c>
    </row>
    <row r="398" spans="2:7" ht="0.75" customHeight="1">
      <c r="B398">
        <v>97</v>
      </c>
      <c r="C398" s="1" t="s">
        <v>43</v>
      </c>
      <c r="D398" s="2">
        <v>71.9</v>
      </c>
      <c r="E398">
        <v>36</v>
      </c>
      <c r="F398" s="8">
        <v>146</v>
      </c>
      <c r="G398" s="8">
        <v>5271</v>
      </c>
    </row>
    <row r="399" spans="2:7" ht="0.75" customHeight="1">
      <c r="B399">
        <v>2</v>
      </c>
      <c r="C399" s="1" t="s">
        <v>62</v>
      </c>
      <c r="D399" s="2">
        <v>45.9</v>
      </c>
      <c r="E399">
        <v>97</v>
      </c>
      <c r="F399" s="8"/>
      <c r="G399" s="8"/>
    </row>
    <row r="400" spans="2:7" ht="0.75" customHeight="1">
      <c r="B400">
        <v>3</v>
      </c>
      <c r="C400" s="1" t="s">
        <v>63</v>
      </c>
      <c r="D400" s="2">
        <v>68.3</v>
      </c>
      <c r="E400">
        <v>53</v>
      </c>
      <c r="F400" s="8"/>
      <c r="G400" s="8"/>
    </row>
    <row r="401" spans="2:7" ht="0.75" customHeight="1">
      <c r="B401">
        <v>4</v>
      </c>
      <c r="C401" s="1" t="s">
        <v>64</v>
      </c>
      <c r="D401" s="2">
        <v>46.8</v>
      </c>
      <c r="E401">
        <v>93</v>
      </c>
      <c r="F401" s="8"/>
      <c r="G401" s="8"/>
    </row>
    <row r="402" spans="2:7" ht="0.75" customHeight="1">
      <c r="B402">
        <v>5</v>
      </c>
      <c r="C402" s="1" t="s">
        <v>65</v>
      </c>
      <c r="D402" s="2">
        <v>71.7</v>
      </c>
      <c r="E402">
        <v>37</v>
      </c>
      <c r="F402" s="8"/>
      <c r="G402" s="8"/>
    </row>
    <row r="403" spans="2:7" ht="0.75" customHeight="1">
      <c r="B403">
        <v>8</v>
      </c>
      <c r="C403" s="1" t="s">
        <v>5</v>
      </c>
      <c r="D403" s="2">
        <v>64.8</v>
      </c>
      <c r="E403">
        <v>63</v>
      </c>
      <c r="F403" s="8"/>
      <c r="G403" s="8"/>
    </row>
    <row r="404" spans="2:7" ht="0.75" customHeight="1">
      <c r="B404">
        <v>9</v>
      </c>
      <c r="C404" s="1" t="s">
        <v>6</v>
      </c>
      <c r="D404" s="2">
        <v>55.9</v>
      </c>
      <c r="E404">
        <v>79</v>
      </c>
      <c r="F404" s="8"/>
      <c r="G404" s="8"/>
    </row>
    <row r="405" spans="2:7" ht="0.75" customHeight="1">
      <c r="B405">
        <v>10</v>
      </c>
      <c r="C405" s="1" t="s">
        <v>7</v>
      </c>
      <c r="D405" s="2">
        <v>68.6</v>
      </c>
      <c r="E405">
        <v>50</v>
      </c>
      <c r="F405" s="8"/>
      <c r="G405" s="8"/>
    </row>
    <row r="406" spans="2:7" ht="0.75" customHeight="1">
      <c r="B406">
        <v>12</v>
      </c>
      <c r="C406" s="1" t="s">
        <v>8</v>
      </c>
      <c r="D406" s="2">
        <v>52.7</v>
      </c>
      <c r="E406">
        <v>85</v>
      </c>
      <c r="F406" s="8"/>
      <c r="G406" s="8"/>
    </row>
    <row r="407" spans="2:7" ht="0.75" customHeight="1">
      <c r="B407">
        <v>13</v>
      </c>
      <c r="C407" s="1" t="s">
        <v>9</v>
      </c>
      <c r="D407" s="2">
        <v>59.8</v>
      </c>
      <c r="E407">
        <v>72</v>
      </c>
      <c r="F407" s="8"/>
      <c r="G407" s="8"/>
    </row>
    <row r="408" spans="2:7" ht="0.75" customHeight="1">
      <c r="B408">
        <v>14</v>
      </c>
      <c r="C408" s="1" t="s">
        <v>10</v>
      </c>
      <c r="D408" s="2">
        <v>61.6</v>
      </c>
      <c r="E408">
        <v>69</v>
      </c>
      <c r="F408" s="8"/>
      <c r="G408" s="8"/>
    </row>
    <row r="409" spans="2:7" ht="0.75" customHeight="1">
      <c r="B409">
        <v>15</v>
      </c>
      <c r="C409" s="1" t="s">
        <v>11</v>
      </c>
      <c r="D409" s="2">
        <v>71</v>
      </c>
      <c r="E409">
        <v>39</v>
      </c>
      <c r="F409" s="8"/>
      <c r="G409" s="8"/>
    </row>
    <row r="410" spans="2:7" ht="0.75" customHeight="1">
      <c r="B410">
        <v>16</v>
      </c>
      <c r="C410" s="1" t="s">
        <v>12</v>
      </c>
      <c r="D410" s="2">
        <v>43.2</v>
      </c>
      <c r="E410">
        <v>100</v>
      </c>
      <c r="F410" s="8"/>
      <c r="G410" s="8"/>
    </row>
    <row r="411" spans="2:7" ht="0.75" customHeight="1">
      <c r="B411">
        <v>17</v>
      </c>
      <c r="C411" s="1" t="s">
        <v>13</v>
      </c>
      <c r="D411" s="2">
        <v>56.1</v>
      </c>
      <c r="E411">
        <v>78</v>
      </c>
      <c r="F411" s="8"/>
      <c r="G411" s="8"/>
    </row>
    <row r="412" spans="2:7" ht="0.75" customHeight="1">
      <c r="B412">
        <v>18</v>
      </c>
      <c r="C412" s="1" t="s">
        <v>14</v>
      </c>
      <c r="D412" s="2">
        <v>49.3</v>
      </c>
      <c r="E412">
        <v>89</v>
      </c>
      <c r="F412" s="8"/>
      <c r="G412" s="8"/>
    </row>
    <row r="413" spans="2:7" ht="0.75" customHeight="1">
      <c r="B413">
        <v>19</v>
      </c>
      <c r="C413" s="1" t="s">
        <v>15</v>
      </c>
      <c r="D413" s="2">
        <v>49.9</v>
      </c>
      <c r="E413">
        <v>88</v>
      </c>
      <c r="F413" s="8"/>
      <c r="G413" s="8"/>
    </row>
    <row r="414" spans="2:7" ht="0.75" customHeight="1">
      <c r="B414">
        <v>20</v>
      </c>
      <c r="C414" s="1" t="s">
        <v>16</v>
      </c>
      <c r="D414" s="2">
        <v>52.6</v>
      </c>
      <c r="E414">
        <v>86</v>
      </c>
      <c r="F414" s="8"/>
      <c r="G414" s="8"/>
    </row>
    <row r="415" spans="2:7" ht="0.75" customHeight="1">
      <c r="B415">
        <v>22</v>
      </c>
      <c r="C415" s="1" t="s">
        <v>17</v>
      </c>
      <c r="D415" s="2">
        <v>47.6</v>
      </c>
      <c r="E415">
        <v>91</v>
      </c>
      <c r="F415" s="8"/>
      <c r="G415" s="8"/>
    </row>
    <row r="416" spans="2:7" ht="0.75" customHeight="1">
      <c r="B416">
        <v>23</v>
      </c>
      <c r="C416" s="1" t="s">
        <v>18</v>
      </c>
      <c r="D416" s="2">
        <v>74.5</v>
      </c>
      <c r="E416">
        <v>23</v>
      </c>
      <c r="F416" s="8"/>
      <c r="G416" s="8"/>
    </row>
    <row r="417" spans="2:7" ht="0.75" customHeight="1">
      <c r="B417">
        <v>24</v>
      </c>
      <c r="C417" s="1" t="s">
        <v>19</v>
      </c>
      <c r="D417" s="2">
        <v>69.6</v>
      </c>
      <c r="E417">
        <v>42</v>
      </c>
      <c r="F417" s="8"/>
      <c r="G417" s="8"/>
    </row>
    <row r="418" spans="2:7" ht="0.75" customHeight="1">
      <c r="B418">
        <v>25</v>
      </c>
      <c r="C418" s="1" t="s">
        <v>20</v>
      </c>
      <c r="D418" s="2">
        <v>72.8</v>
      </c>
      <c r="E418">
        <v>29</v>
      </c>
      <c r="F418" s="8"/>
      <c r="G418" s="8"/>
    </row>
    <row r="419" spans="2:7" ht="0.75" customHeight="1">
      <c r="B419">
        <v>26</v>
      </c>
      <c r="C419" s="1" t="s">
        <v>21</v>
      </c>
      <c r="D419" s="2">
        <v>46.7</v>
      </c>
      <c r="E419">
        <v>95</v>
      </c>
      <c r="F419" s="8"/>
      <c r="G419" s="8"/>
    </row>
    <row r="420" spans="2:7" ht="0.75" customHeight="1">
      <c r="B420">
        <v>27</v>
      </c>
      <c r="C420" s="1" t="s">
        <v>22</v>
      </c>
      <c r="D420" s="2">
        <v>72.8</v>
      </c>
      <c r="E420">
        <v>30</v>
      </c>
      <c r="F420" s="8"/>
      <c r="G420" s="8"/>
    </row>
    <row r="421" spans="2:7" ht="0.75" customHeight="1">
      <c r="B421">
        <v>28</v>
      </c>
      <c r="C421" s="1" t="s">
        <v>133</v>
      </c>
      <c r="D421" s="2">
        <v>75.1</v>
      </c>
      <c r="E421">
        <v>22</v>
      </c>
      <c r="F421" s="8"/>
      <c r="G421" s="8"/>
    </row>
    <row r="422" spans="2:7" ht="0.75" customHeight="1">
      <c r="B422">
        <v>29</v>
      </c>
      <c r="C422" s="1" t="s">
        <v>47</v>
      </c>
      <c r="D422" s="2">
        <v>73.8</v>
      </c>
      <c r="E422">
        <v>24</v>
      </c>
      <c r="F422" s="8">
        <v>662</v>
      </c>
      <c r="G422" s="8"/>
    </row>
    <row r="423" spans="2:7" ht="0.75" customHeight="1">
      <c r="B423">
        <v>31</v>
      </c>
      <c r="C423" s="1" t="s">
        <v>134</v>
      </c>
      <c r="D423" s="2">
        <v>69.1</v>
      </c>
      <c r="E423">
        <v>45</v>
      </c>
      <c r="F423" s="8"/>
      <c r="G423" s="8"/>
    </row>
    <row r="424" spans="2:7" ht="0.75" customHeight="1">
      <c r="B424">
        <v>32</v>
      </c>
      <c r="C424" s="1" t="s">
        <v>135</v>
      </c>
      <c r="D424" s="2">
        <v>71.1</v>
      </c>
      <c r="E424">
        <v>38</v>
      </c>
      <c r="F424" s="8"/>
      <c r="G424" s="8"/>
    </row>
    <row r="425" spans="2:7" ht="0.75" customHeight="1">
      <c r="B425">
        <v>33</v>
      </c>
      <c r="C425" s="1" t="s">
        <v>136</v>
      </c>
      <c r="D425" s="2">
        <v>61.4</v>
      </c>
      <c r="E425">
        <v>71</v>
      </c>
      <c r="F425" s="8"/>
      <c r="G425" s="8"/>
    </row>
    <row r="426" spans="2:7" ht="0.75" customHeight="1">
      <c r="B426">
        <v>34</v>
      </c>
      <c r="C426" s="1" t="s">
        <v>137</v>
      </c>
      <c r="D426" s="2">
        <v>68.9</v>
      </c>
      <c r="E426">
        <v>49</v>
      </c>
      <c r="F426" s="8"/>
      <c r="G426" s="8"/>
    </row>
    <row r="427" spans="2:7" ht="0.75" customHeight="1">
      <c r="B427">
        <v>35</v>
      </c>
      <c r="C427" s="1" t="s">
        <v>138</v>
      </c>
      <c r="D427" s="2">
        <v>46.9</v>
      </c>
      <c r="E427">
        <v>92</v>
      </c>
      <c r="F427" s="8"/>
      <c r="G427" s="8"/>
    </row>
    <row r="428" spans="2:7" ht="0.75" customHeight="1">
      <c r="B428">
        <v>38</v>
      </c>
      <c r="C428" s="1" t="s">
        <v>139</v>
      </c>
      <c r="D428" s="2">
        <v>68.1</v>
      </c>
      <c r="E428">
        <v>54</v>
      </c>
      <c r="F428" s="8"/>
      <c r="G428" s="8"/>
    </row>
    <row r="429" spans="2:7" ht="0.75" customHeight="1">
      <c r="B429">
        <v>40</v>
      </c>
      <c r="C429" s="1" t="s">
        <v>140</v>
      </c>
      <c r="D429" s="2">
        <v>56.2</v>
      </c>
      <c r="E429">
        <v>77</v>
      </c>
      <c r="F429" s="8"/>
      <c r="G429" s="8"/>
    </row>
    <row r="430" spans="2:7" ht="0.75" customHeight="1">
      <c r="B430">
        <v>42</v>
      </c>
      <c r="C430" s="1" t="s">
        <v>141</v>
      </c>
      <c r="D430" s="2">
        <v>65.2</v>
      </c>
      <c r="E430">
        <v>62</v>
      </c>
      <c r="F430" s="8"/>
      <c r="G430" s="8"/>
    </row>
    <row r="431" spans="2:7" ht="0.75" customHeight="1">
      <c r="B431">
        <v>43</v>
      </c>
      <c r="C431" s="1" t="s">
        <v>142</v>
      </c>
      <c r="D431" s="2">
        <v>45.1</v>
      </c>
      <c r="E431">
        <v>98</v>
      </c>
      <c r="F431" s="8"/>
      <c r="G431" s="8"/>
    </row>
    <row r="432" spans="2:7" ht="0.75" customHeight="1">
      <c r="B432">
        <v>44</v>
      </c>
      <c r="C432" s="1" t="s">
        <v>143</v>
      </c>
      <c r="D432" s="2">
        <v>49.3</v>
      </c>
      <c r="E432">
        <v>90</v>
      </c>
      <c r="F432" s="8"/>
      <c r="G432" s="8"/>
    </row>
    <row r="433" spans="2:7" ht="0.75" customHeight="1">
      <c r="B433">
        <v>45</v>
      </c>
      <c r="C433" s="1" t="s">
        <v>144</v>
      </c>
      <c r="D433" s="2">
        <v>68.4</v>
      </c>
      <c r="E433">
        <v>52</v>
      </c>
      <c r="F433" s="8"/>
      <c r="G433" s="8"/>
    </row>
    <row r="434" spans="2:7" ht="0.75" customHeight="1">
      <c r="B434">
        <v>46</v>
      </c>
      <c r="C434" s="1" t="s">
        <v>145</v>
      </c>
      <c r="D434" s="2">
        <v>82.2</v>
      </c>
      <c r="E434">
        <v>1</v>
      </c>
      <c r="F434" s="8"/>
      <c r="G434" s="8"/>
    </row>
    <row r="435" spans="2:7" ht="0.75" customHeight="1">
      <c r="B435">
        <v>47</v>
      </c>
      <c r="C435" s="1" t="s">
        <v>146</v>
      </c>
      <c r="D435" s="2">
        <v>69</v>
      </c>
      <c r="E435">
        <v>47</v>
      </c>
      <c r="F435" s="8"/>
      <c r="G435" s="8"/>
    </row>
    <row r="436" spans="2:7" ht="0.75" customHeight="1">
      <c r="B436">
        <v>48</v>
      </c>
      <c r="C436" s="1" t="s">
        <v>147</v>
      </c>
      <c r="D436" s="2">
        <v>59.7</v>
      </c>
      <c r="E436">
        <v>73</v>
      </c>
      <c r="F436" s="8"/>
      <c r="G436" s="8"/>
    </row>
    <row r="437" spans="2:7" ht="0.75" customHeight="1">
      <c r="B437">
        <v>49</v>
      </c>
      <c r="C437" s="1" t="s">
        <v>148</v>
      </c>
      <c r="D437" s="2">
        <v>61.6</v>
      </c>
      <c r="E437">
        <v>70</v>
      </c>
      <c r="F437" s="8"/>
      <c r="G437" s="8"/>
    </row>
    <row r="438" spans="2:7" ht="0.75" customHeight="1">
      <c r="B438">
        <v>50</v>
      </c>
      <c r="C438" s="1" t="s">
        <v>149</v>
      </c>
      <c r="D438" s="2">
        <v>67.4</v>
      </c>
      <c r="E438">
        <v>55</v>
      </c>
      <c r="F438" s="8"/>
      <c r="G438" s="8"/>
    </row>
    <row r="439" spans="2:7" ht="0.75" customHeight="1">
      <c r="B439">
        <v>51</v>
      </c>
      <c r="C439" s="1" t="s">
        <v>150</v>
      </c>
      <c r="D439" s="2">
        <v>67</v>
      </c>
      <c r="E439">
        <v>57</v>
      </c>
      <c r="F439" s="8"/>
      <c r="G439" s="8"/>
    </row>
    <row r="440" spans="2:7" ht="0.75" customHeight="1">
      <c r="B440">
        <v>52</v>
      </c>
      <c r="C440" s="1" t="s">
        <v>151</v>
      </c>
      <c r="D440" s="2">
        <v>78</v>
      </c>
      <c r="E440">
        <v>10</v>
      </c>
      <c r="F440" s="8"/>
      <c r="G440" s="8"/>
    </row>
    <row r="441" spans="2:7" ht="0.75" customHeight="1">
      <c r="B441">
        <v>55</v>
      </c>
      <c r="C441" s="1" t="s">
        <v>152</v>
      </c>
      <c r="D441" s="2">
        <v>64.1</v>
      </c>
      <c r="E441">
        <v>67</v>
      </c>
      <c r="F441" s="8"/>
      <c r="G441" s="8"/>
    </row>
    <row r="442" spans="2:7" ht="0.75" customHeight="1">
      <c r="B442">
        <v>56</v>
      </c>
      <c r="C442" s="1" t="s">
        <v>153</v>
      </c>
      <c r="D442" s="2">
        <v>55.6</v>
      </c>
      <c r="E442">
        <v>80</v>
      </c>
      <c r="F442" s="8"/>
      <c r="G442" s="8"/>
    </row>
    <row r="443" spans="2:7" ht="0.75" customHeight="1">
      <c r="B443">
        <v>57</v>
      </c>
      <c r="C443" s="1" t="s">
        <v>154</v>
      </c>
      <c r="D443" s="2">
        <v>70.3</v>
      </c>
      <c r="E443">
        <v>40</v>
      </c>
      <c r="F443" s="8"/>
      <c r="G443" s="8"/>
    </row>
    <row r="444" spans="2:7" ht="0.75" customHeight="1">
      <c r="B444">
        <v>58</v>
      </c>
      <c r="C444" s="1" t="s">
        <v>155</v>
      </c>
      <c r="D444" s="2">
        <v>73.3</v>
      </c>
      <c r="E444">
        <v>27</v>
      </c>
      <c r="F444" s="8"/>
      <c r="G444" s="8"/>
    </row>
    <row r="445" spans="2:7" ht="0.75" customHeight="1">
      <c r="B445">
        <v>59</v>
      </c>
      <c r="C445" s="1" t="s">
        <v>156</v>
      </c>
      <c r="D445" s="2">
        <v>64.7</v>
      </c>
      <c r="E445">
        <v>64</v>
      </c>
      <c r="F445" s="8"/>
      <c r="G445" s="8"/>
    </row>
    <row r="446" spans="2:7" ht="0.75" customHeight="1">
      <c r="B446">
        <v>60</v>
      </c>
      <c r="C446" s="1" t="s">
        <v>157</v>
      </c>
      <c r="D446" s="2">
        <v>52.2</v>
      </c>
      <c r="E446">
        <v>87</v>
      </c>
      <c r="F446" s="8"/>
      <c r="G446" s="8"/>
    </row>
    <row r="447" spans="2:7" ht="0.75" customHeight="1">
      <c r="B447">
        <v>61</v>
      </c>
      <c r="C447" s="1" t="s">
        <v>158</v>
      </c>
      <c r="D447" s="2">
        <v>36.2</v>
      </c>
      <c r="E447">
        <v>107</v>
      </c>
      <c r="F447" s="8"/>
      <c r="G447" s="8"/>
    </row>
    <row r="448" spans="2:7" ht="0.75" customHeight="1">
      <c r="B448">
        <v>62</v>
      </c>
      <c r="C448" s="1" t="s">
        <v>159</v>
      </c>
      <c r="D448" s="2">
        <v>69.8</v>
      </c>
      <c r="E448">
        <v>41</v>
      </c>
      <c r="F448" s="8"/>
      <c r="G448" s="8"/>
    </row>
    <row r="449" spans="2:7" ht="0.75" customHeight="1">
      <c r="B449">
        <v>63</v>
      </c>
      <c r="C449" s="1" t="s">
        <v>160</v>
      </c>
      <c r="D449" s="2">
        <v>46.8</v>
      </c>
      <c r="E449">
        <v>94</v>
      </c>
      <c r="F449" s="8"/>
      <c r="G449" s="8"/>
    </row>
    <row r="450" spans="2:7" ht="0.75" customHeight="1">
      <c r="B450">
        <v>65</v>
      </c>
      <c r="C450" s="1" t="s">
        <v>161</v>
      </c>
      <c r="D450" s="2">
        <v>69.5</v>
      </c>
      <c r="E450">
        <v>43</v>
      </c>
      <c r="F450" s="8"/>
      <c r="G450" s="8"/>
    </row>
    <row r="451" spans="2:7" ht="0.75" customHeight="1">
      <c r="B451">
        <v>66</v>
      </c>
      <c r="C451" s="1" t="s">
        <v>162</v>
      </c>
      <c r="D451" s="2">
        <v>44.3</v>
      </c>
      <c r="E451">
        <v>99</v>
      </c>
      <c r="F451" s="8"/>
      <c r="G451" s="8"/>
    </row>
    <row r="452" spans="2:7" ht="0.75" customHeight="1">
      <c r="B452">
        <v>67</v>
      </c>
      <c r="C452" s="1" t="s">
        <v>71</v>
      </c>
      <c r="D452" s="2">
        <v>53.6</v>
      </c>
      <c r="E452">
        <v>84</v>
      </c>
      <c r="F452" s="8"/>
      <c r="G452" s="8"/>
    </row>
    <row r="453" spans="2:7" ht="0.75" customHeight="1">
      <c r="B453">
        <v>69</v>
      </c>
      <c r="C453" s="1" t="s">
        <v>72</v>
      </c>
      <c r="D453" s="2">
        <v>40.7</v>
      </c>
      <c r="E453">
        <v>103</v>
      </c>
      <c r="F453" s="8"/>
      <c r="G453" s="8"/>
    </row>
    <row r="454" spans="2:7" ht="0.75" customHeight="1">
      <c r="B454">
        <v>70</v>
      </c>
      <c r="C454" s="1" t="s">
        <v>73</v>
      </c>
      <c r="D454" s="2">
        <v>54.3</v>
      </c>
      <c r="E454">
        <v>83</v>
      </c>
      <c r="F454" s="8"/>
      <c r="G454" s="8"/>
    </row>
    <row r="455" spans="2:7" ht="0.75" customHeight="1">
      <c r="B455">
        <v>71</v>
      </c>
      <c r="C455" s="1" t="s">
        <v>74</v>
      </c>
      <c r="D455" s="2">
        <v>58.5</v>
      </c>
      <c r="E455">
        <v>76</v>
      </c>
      <c r="F455" s="8"/>
      <c r="G455" s="8"/>
    </row>
    <row r="456" spans="2:7" ht="0.75" customHeight="1">
      <c r="B456">
        <v>72</v>
      </c>
      <c r="C456" s="1" t="s">
        <v>75</v>
      </c>
      <c r="D456" s="2">
        <v>73.8</v>
      </c>
      <c r="E456">
        <v>25</v>
      </c>
      <c r="F456" s="8"/>
      <c r="G456" s="8"/>
    </row>
    <row r="457" spans="2:7" ht="0.75" customHeight="1">
      <c r="B457">
        <v>73</v>
      </c>
      <c r="C457" s="1" t="s">
        <v>76</v>
      </c>
      <c r="D457" s="2">
        <v>69.1</v>
      </c>
      <c r="E457">
        <v>46</v>
      </c>
      <c r="F457" s="8"/>
      <c r="G457" s="8"/>
    </row>
    <row r="458" spans="2:7" ht="0.75" customHeight="1">
      <c r="B458">
        <v>74</v>
      </c>
      <c r="C458" s="1" t="s">
        <v>77</v>
      </c>
      <c r="D458" s="2">
        <v>65.9</v>
      </c>
      <c r="E458">
        <v>61</v>
      </c>
      <c r="F458" s="8"/>
      <c r="G458" s="8"/>
    </row>
    <row r="459" spans="2:7" ht="0.75" customHeight="1">
      <c r="B459">
        <v>75</v>
      </c>
      <c r="C459" s="1" t="s">
        <v>78</v>
      </c>
      <c r="D459" s="2">
        <v>72.1</v>
      </c>
      <c r="E459">
        <v>33</v>
      </c>
      <c r="F459" s="8"/>
      <c r="G459" s="8"/>
    </row>
    <row r="460" spans="2:7" ht="0.75" customHeight="1">
      <c r="B460">
        <v>77</v>
      </c>
      <c r="C460" s="1" t="s">
        <v>79</v>
      </c>
      <c r="D460" s="2">
        <v>69.4</v>
      </c>
      <c r="E460">
        <v>44</v>
      </c>
      <c r="F460" s="8"/>
      <c r="G460" s="8"/>
    </row>
    <row r="461" spans="2:7" ht="0.75" customHeight="1">
      <c r="B461">
        <v>78</v>
      </c>
      <c r="C461" s="1" t="s">
        <v>80</v>
      </c>
      <c r="D461" s="2">
        <v>63.2</v>
      </c>
      <c r="E461">
        <v>68</v>
      </c>
      <c r="F461" s="8"/>
      <c r="G461" s="8"/>
    </row>
    <row r="462" spans="2:7" ht="0.75" customHeight="1">
      <c r="B462">
        <v>79</v>
      </c>
      <c r="C462" s="1" t="s">
        <v>81</v>
      </c>
      <c r="D462" s="2">
        <v>40.1</v>
      </c>
      <c r="E462">
        <v>105</v>
      </c>
      <c r="F462" s="8"/>
      <c r="G462" s="8"/>
    </row>
    <row r="463" spans="2:7" ht="0.75" customHeight="1">
      <c r="B463">
        <v>80</v>
      </c>
      <c r="C463" s="1" t="s">
        <v>82</v>
      </c>
      <c r="D463" s="2">
        <v>69</v>
      </c>
      <c r="E463">
        <v>48</v>
      </c>
      <c r="F463" s="8"/>
      <c r="G463" s="8"/>
    </row>
    <row r="464" spans="2:7" ht="0.75" customHeight="1">
      <c r="B464">
        <v>81</v>
      </c>
      <c r="C464" s="1" t="s">
        <v>83</v>
      </c>
      <c r="D464" s="2">
        <v>66.5</v>
      </c>
      <c r="E464">
        <v>60</v>
      </c>
      <c r="F464" s="8"/>
      <c r="G464" s="8"/>
    </row>
    <row r="465" spans="2:7" ht="0.75" customHeight="1">
      <c r="B465">
        <v>82</v>
      </c>
      <c r="C465" s="1" t="s">
        <v>84</v>
      </c>
      <c r="D465" s="2">
        <v>72</v>
      </c>
      <c r="E465">
        <v>35</v>
      </c>
      <c r="F465" s="8"/>
      <c r="G465" s="8"/>
    </row>
    <row r="466" spans="2:7" ht="0.75" customHeight="1">
      <c r="B466">
        <v>83</v>
      </c>
      <c r="C466" s="1" t="s">
        <v>85</v>
      </c>
      <c r="D466" s="2">
        <v>73</v>
      </c>
      <c r="E466">
        <v>28</v>
      </c>
      <c r="F466" s="8"/>
      <c r="G466" s="8"/>
    </row>
    <row r="467" spans="2:7" ht="0.75" customHeight="1">
      <c r="B467">
        <v>84</v>
      </c>
      <c r="C467" s="1" t="s">
        <v>86</v>
      </c>
      <c r="D467" s="2">
        <v>55.5</v>
      </c>
      <c r="E467">
        <v>81</v>
      </c>
      <c r="F467" s="8"/>
      <c r="G467" s="8"/>
    </row>
    <row r="468" spans="2:7" ht="0.75" customHeight="1">
      <c r="B468">
        <v>85</v>
      </c>
      <c r="C468" s="1" t="s">
        <v>87</v>
      </c>
      <c r="D468" s="2">
        <v>59.5</v>
      </c>
      <c r="E468">
        <v>75</v>
      </c>
      <c r="F468" s="8"/>
      <c r="G468" s="8"/>
    </row>
    <row r="469" spans="2:7" ht="0.75" customHeight="1">
      <c r="B469">
        <v>87</v>
      </c>
      <c r="C469" s="1" t="s">
        <v>88</v>
      </c>
      <c r="D469" s="2">
        <v>72.4</v>
      </c>
      <c r="E469">
        <v>32</v>
      </c>
      <c r="F469" s="8"/>
      <c r="G469" s="8"/>
    </row>
    <row r="470" spans="2:7" ht="0.75" customHeight="1">
      <c r="B470">
        <v>88</v>
      </c>
      <c r="C470" s="1" t="s">
        <v>89</v>
      </c>
      <c r="D470" s="2">
        <v>55.1</v>
      </c>
      <c r="E470">
        <v>82</v>
      </c>
      <c r="F470" s="8"/>
      <c r="G470" s="8"/>
    </row>
    <row r="471" spans="2:7" ht="0.75" customHeight="1">
      <c r="B471">
        <v>91</v>
      </c>
      <c r="C471" s="1" t="s">
        <v>90</v>
      </c>
      <c r="D471" s="2">
        <v>67.1</v>
      </c>
      <c r="E471">
        <v>56</v>
      </c>
      <c r="F471" s="8"/>
      <c r="G471" s="8"/>
    </row>
    <row r="472" spans="2:7" ht="0.75" customHeight="1">
      <c r="B472">
        <v>92</v>
      </c>
      <c r="C472" s="1" t="s">
        <v>91</v>
      </c>
      <c r="D472" s="2">
        <v>76</v>
      </c>
      <c r="E472">
        <v>19</v>
      </c>
      <c r="F472" s="8"/>
      <c r="G472" s="8"/>
    </row>
    <row r="473" spans="2:7" ht="0.75" customHeight="1">
      <c r="B473">
        <v>93</v>
      </c>
      <c r="C473" s="1" t="s">
        <v>92</v>
      </c>
      <c r="D473" s="2">
        <v>64.5</v>
      </c>
      <c r="E473">
        <v>66</v>
      </c>
      <c r="F473" s="8"/>
      <c r="G473" s="8"/>
    </row>
    <row r="474" spans="2:7" ht="0.75" customHeight="1">
      <c r="B474">
        <v>94</v>
      </c>
      <c r="C474" s="1" t="s">
        <v>93</v>
      </c>
      <c r="D474" s="2">
        <v>42.3</v>
      </c>
      <c r="E474">
        <v>101</v>
      </c>
      <c r="F474" s="8"/>
      <c r="G474" s="8"/>
    </row>
    <row r="475" spans="2:7" ht="0.75" customHeight="1">
      <c r="B475">
        <v>95</v>
      </c>
      <c r="C475" s="1" t="s">
        <v>94</v>
      </c>
      <c r="D475" s="2">
        <v>68.6</v>
      </c>
      <c r="E475">
        <v>51</v>
      </c>
      <c r="F475" s="8"/>
      <c r="G475" s="8"/>
    </row>
    <row r="476" spans="2:7" ht="0.75" customHeight="1">
      <c r="B476">
        <v>96</v>
      </c>
      <c r="C476" s="1" t="s">
        <v>95</v>
      </c>
      <c r="D476" s="2">
        <v>72.6</v>
      </c>
      <c r="E476">
        <v>31</v>
      </c>
      <c r="F476" s="8"/>
      <c r="G476" s="8"/>
    </row>
    <row r="477" spans="2:7" ht="0.75" customHeight="1">
      <c r="B477">
        <v>98</v>
      </c>
      <c r="C477" s="1" t="s">
        <v>96</v>
      </c>
      <c r="D477" s="2">
        <v>40.3</v>
      </c>
      <c r="E477">
        <v>104</v>
      </c>
      <c r="F477" s="8"/>
      <c r="G477" s="8"/>
    </row>
    <row r="478" spans="2:7" ht="0.75" customHeight="1">
      <c r="B478">
        <v>99</v>
      </c>
      <c r="C478" s="1" t="s">
        <v>97</v>
      </c>
      <c r="D478" s="2">
        <v>66.8</v>
      </c>
      <c r="E478">
        <v>59</v>
      </c>
      <c r="F478" s="8"/>
      <c r="G478" s="8"/>
    </row>
    <row r="479" spans="2:7" ht="0.75" customHeight="1">
      <c r="B479">
        <v>101</v>
      </c>
      <c r="C479" s="1" t="s">
        <v>98</v>
      </c>
      <c r="D479" s="2">
        <v>64.6</v>
      </c>
      <c r="E479">
        <v>65</v>
      </c>
      <c r="F479" s="8"/>
      <c r="G479" s="8"/>
    </row>
    <row r="480" spans="2:7" ht="0.75" customHeight="1">
      <c r="B480">
        <v>102</v>
      </c>
      <c r="C480" s="1" t="s">
        <v>99</v>
      </c>
      <c r="D480" s="2">
        <v>72.1</v>
      </c>
      <c r="E480">
        <v>34</v>
      </c>
      <c r="F480" s="8"/>
      <c r="G480" s="8"/>
    </row>
    <row r="481" spans="2:7" ht="0.75" customHeight="1">
      <c r="B481">
        <v>103</v>
      </c>
      <c r="C481" s="1" t="s">
        <v>100</v>
      </c>
      <c r="D481" s="2">
        <v>67</v>
      </c>
      <c r="E481">
        <v>58</v>
      </c>
      <c r="F481" s="8"/>
      <c r="G481" s="8"/>
    </row>
    <row r="482" spans="2:7" ht="0.75" customHeight="1">
      <c r="B482">
        <v>104</v>
      </c>
      <c r="C482" s="1" t="s">
        <v>101</v>
      </c>
      <c r="D482" s="2">
        <v>59.6</v>
      </c>
      <c r="E482">
        <v>74</v>
      </c>
      <c r="F482" s="8"/>
      <c r="G482" s="8"/>
    </row>
    <row r="483" spans="2:7" ht="0.75" customHeight="1">
      <c r="B483">
        <v>105</v>
      </c>
      <c r="C483" s="1" t="s">
        <v>102</v>
      </c>
      <c r="D483" s="2">
        <v>46.7</v>
      </c>
      <c r="E483">
        <v>96</v>
      </c>
      <c r="F483" s="8"/>
      <c r="G483" s="8"/>
    </row>
    <row r="484" spans="2:7" ht="0.75" customHeight="1">
      <c r="B484">
        <v>106</v>
      </c>
      <c r="C484" s="1" t="s">
        <v>103</v>
      </c>
      <c r="D484" s="2">
        <v>36.3</v>
      </c>
      <c r="E484">
        <v>106</v>
      </c>
      <c r="F484" s="8"/>
      <c r="G484" s="8"/>
    </row>
    <row r="485" spans="2:7" ht="0.75" customHeight="1">
      <c r="B485">
        <v>107</v>
      </c>
      <c r="C485" s="1" t="s">
        <v>104</v>
      </c>
      <c r="D485" s="2">
        <v>41.9</v>
      </c>
      <c r="E485">
        <v>102</v>
      </c>
      <c r="F485" s="8"/>
      <c r="G485" s="8"/>
    </row>
    <row r="486" ht="0.75" customHeight="1"/>
    <row r="487" ht="0.75" customHeight="1"/>
    <row r="488" ht="0.75" customHeight="1"/>
    <row r="489" spans="4:9" s="22" customFormat="1" ht="0.75" customHeight="1">
      <c r="D489" s="22" t="s">
        <v>29</v>
      </c>
      <c r="E489" s="22" t="s">
        <v>26</v>
      </c>
      <c r="F489" s="22" t="s">
        <v>30</v>
      </c>
      <c r="G489" s="22" t="s">
        <v>126</v>
      </c>
      <c r="H489" s="22" t="s">
        <v>31</v>
      </c>
      <c r="I489" s="22" t="s">
        <v>32</v>
      </c>
    </row>
    <row r="490" spans="2:11" s="22" customFormat="1" ht="0.75" customHeight="1">
      <c r="B490" s="22">
        <f>C490^2</f>
        <v>3841600</v>
      </c>
      <c r="C490" s="22">
        <v>1960</v>
      </c>
      <c r="D490" s="24">
        <v>13.1</v>
      </c>
      <c r="E490" s="24">
        <v>5.9</v>
      </c>
      <c r="F490" s="24">
        <v>5.2</v>
      </c>
      <c r="G490" s="24">
        <v>0</v>
      </c>
      <c r="H490" s="24">
        <v>0.5</v>
      </c>
      <c r="I490" s="24">
        <f aca="true" t="shared" si="16" ref="I490:I524">SUM(D490:H490)</f>
        <v>24.7</v>
      </c>
      <c r="J490" s="24"/>
      <c r="K490" s="24"/>
    </row>
    <row r="491" spans="2:10" ht="0.75" customHeight="1">
      <c r="B491">
        <f aca="true" t="shared" si="17" ref="B491:B506">C491^2</f>
        <v>3845521</v>
      </c>
      <c r="C491">
        <f>C490+1</f>
        <v>1961</v>
      </c>
      <c r="D491" s="2">
        <v>14.036259287479906</v>
      </c>
      <c r="E491" s="2">
        <v>6.556644082892014</v>
      </c>
      <c r="F491" s="2">
        <v>5.114597543517554</v>
      </c>
      <c r="G491" s="2">
        <v>0</v>
      </c>
      <c r="H491" s="2">
        <v>0.5854024564824462</v>
      </c>
      <c r="I491" s="2">
        <f t="shared" si="16"/>
        <v>26.29290337037192</v>
      </c>
      <c r="J491" s="2"/>
    </row>
    <row r="492" spans="2:10" ht="0.75" customHeight="1">
      <c r="B492">
        <f t="shared" si="17"/>
        <v>3849444</v>
      </c>
      <c r="C492">
        <f aca="true" t="shared" si="18" ref="C492:C507">C491+1</f>
        <v>1962</v>
      </c>
      <c r="D492" s="2">
        <v>15.039433189722589</v>
      </c>
      <c r="E492" s="2">
        <v>7.286369767749636</v>
      </c>
      <c r="F492" s="2">
        <v>5.014607927888636</v>
      </c>
      <c r="G492" s="2">
        <v>0</v>
      </c>
      <c r="H492" s="2">
        <v>0.6853920721113645</v>
      </c>
      <c r="I492" s="2">
        <f t="shared" si="16"/>
        <v>28.025802957472226</v>
      </c>
      <c r="J492" s="2"/>
    </row>
    <row r="493" spans="2:10" ht="0.75" customHeight="1">
      <c r="B493">
        <f t="shared" si="17"/>
        <v>3853369</v>
      </c>
      <c r="C493">
        <f t="shared" si="18"/>
        <v>1963</v>
      </c>
      <c r="D493" s="2">
        <v>16.11430410592956</v>
      </c>
      <c r="E493" s="2">
        <v>8.097310715843882</v>
      </c>
      <c r="F493" s="2">
        <v>4.897539594664827</v>
      </c>
      <c r="G493" s="2">
        <v>0</v>
      </c>
      <c r="H493" s="2">
        <v>0.8024604053351734</v>
      </c>
      <c r="I493" s="2">
        <f t="shared" si="16"/>
        <v>29.91161482177344</v>
      </c>
      <c r="J493" s="2"/>
    </row>
    <row r="494" spans="2:10" ht="0.75" customHeight="1">
      <c r="B494">
        <f t="shared" si="17"/>
        <v>3857296</v>
      </c>
      <c r="C494">
        <f t="shared" si="18"/>
        <v>1964</v>
      </c>
      <c r="D494" s="2">
        <v>17.265996234208348</v>
      </c>
      <c r="E494" s="2">
        <v>8.998505829216251</v>
      </c>
      <c r="F494" s="2">
        <v>4.76047541497378</v>
      </c>
      <c r="G494" s="2">
        <v>0</v>
      </c>
      <c r="H494" s="2">
        <v>0.9395245850262198</v>
      </c>
      <c r="I494" s="2">
        <f t="shared" si="16"/>
        <v>31.9645020634246</v>
      </c>
      <c r="J494" s="2"/>
    </row>
    <row r="495" spans="2:10" ht="0.75" customHeight="1">
      <c r="B495">
        <f t="shared" si="17"/>
        <v>3861225</v>
      </c>
      <c r="C495">
        <f t="shared" si="18"/>
        <v>1965</v>
      </c>
      <c r="D495" s="2">
        <v>18.5</v>
      </c>
      <c r="E495" s="2">
        <v>10</v>
      </c>
      <c r="F495" s="2">
        <v>7.199999000000001</v>
      </c>
      <c r="G495" s="2">
        <v>1E-06</v>
      </c>
      <c r="H495" s="2">
        <v>1.1</v>
      </c>
      <c r="I495" s="2">
        <f t="shared" si="16"/>
        <v>36.8</v>
      </c>
      <c r="J495" s="2"/>
    </row>
    <row r="496" spans="2:10" ht="0.75" customHeight="1">
      <c r="B496">
        <f t="shared" si="17"/>
        <v>3865156</v>
      </c>
      <c r="C496">
        <f t="shared" si="18"/>
        <v>1966</v>
      </c>
      <c r="D496" s="2">
        <v>19.63257440917448</v>
      </c>
      <c r="E496" s="2">
        <v>11.0264959142157</v>
      </c>
      <c r="F496" s="2">
        <v>8.080078006181958</v>
      </c>
      <c r="G496" s="2">
        <v>0.7</v>
      </c>
      <c r="H496" s="2">
        <v>1.5594887926268315</v>
      </c>
      <c r="I496" s="2">
        <f t="shared" si="16"/>
        <v>40.99863712219897</v>
      </c>
      <c r="J496" s="2"/>
    </row>
    <row r="497" spans="2:10" ht="0.75" customHeight="1">
      <c r="B497">
        <f t="shared" si="17"/>
        <v>3869089</v>
      </c>
      <c r="C497">
        <f t="shared" si="18"/>
        <v>1967</v>
      </c>
      <c r="D497" s="2">
        <v>20.834485293609337</v>
      </c>
      <c r="E497" s="2">
        <v>12.158361214621552</v>
      </c>
      <c r="F497" s="2">
        <v>9.269404359562305</v>
      </c>
      <c r="G497" s="2">
        <v>1.4</v>
      </c>
      <c r="H497" s="2">
        <v>2.210913903935175</v>
      </c>
      <c r="I497" s="2">
        <f t="shared" si="16"/>
        <v>45.87316477172837</v>
      </c>
      <c r="J497" s="2"/>
    </row>
    <row r="498" spans="2:10" ht="0.75" customHeight="1">
      <c r="B498">
        <f t="shared" si="17"/>
        <v>3873024</v>
      </c>
      <c r="C498">
        <f t="shared" si="18"/>
        <v>1968</v>
      </c>
      <c r="D498" s="2">
        <v>22.10997744884523</v>
      </c>
      <c r="E498" s="2">
        <v>13.406412025658318</v>
      </c>
      <c r="F498" s="2">
        <v>10.010960559615675</v>
      </c>
      <c r="G498" s="2">
        <v>2.9</v>
      </c>
      <c r="H498" s="2">
        <v>3.1344504133179454</v>
      </c>
      <c r="I498" s="2">
        <f t="shared" si="16"/>
        <v>51.561800447437165</v>
      </c>
      <c r="J498" s="2"/>
    </row>
    <row r="499" spans="2:10" ht="0.75" customHeight="1">
      <c r="B499">
        <f t="shared" si="17"/>
        <v>3876961</v>
      </c>
      <c r="C499">
        <f t="shared" si="18"/>
        <v>1969</v>
      </c>
      <c r="D499" s="2">
        <v>23.463555537817495</v>
      </c>
      <c r="E499" s="2">
        <v>14.782574742521366</v>
      </c>
      <c r="F499" s="2">
        <v>12.14450098727166</v>
      </c>
      <c r="G499" s="2">
        <v>3.4</v>
      </c>
      <c r="H499" s="2">
        <v>4.443763900558069</v>
      </c>
      <c r="I499" s="2">
        <f t="shared" si="16"/>
        <v>58.23439516816859</v>
      </c>
      <c r="J499" s="2"/>
    </row>
    <row r="500" spans="2:10" ht="0.75" customHeight="1">
      <c r="B500">
        <f t="shared" si="17"/>
        <v>3880900</v>
      </c>
      <c r="C500">
        <f t="shared" si="18"/>
        <v>1970</v>
      </c>
      <c r="D500" s="2">
        <v>24.9</v>
      </c>
      <c r="E500" s="2">
        <v>16.3</v>
      </c>
      <c r="F500" s="2">
        <v>10.9</v>
      </c>
      <c r="G500" s="2">
        <v>7.7</v>
      </c>
      <c r="H500" s="2">
        <v>6.3</v>
      </c>
      <c r="I500" s="2">
        <f t="shared" si="16"/>
        <v>66.10000000000001</v>
      </c>
      <c r="J500" s="2"/>
    </row>
    <row r="501" spans="2:9" ht="0.75" customHeight="1">
      <c r="B501">
        <f t="shared" si="17"/>
        <v>3884841</v>
      </c>
      <c r="C501">
        <f t="shared" si="18"/>
        <v>1971</v>
      </c>
      <c r="D501" s="2">
        <v>26.4</v>
      </c>
      <c r="E501" s="2">
        <v>18.6</v>
      </c>
      <c r="F501" s="2">
        <v>11.9</v>
      </c>
      <c r="G501" s="2">
        <v>8.5</v>
      </c>
      <c r="H501" s="2">
        <v>7.7</v>
      </c>
      <c r="I501" s="2">
        <f t="shared" si="16"/>
        <v>73.10000000000001</v>
      </c>
    </row>
    <row r="502" spans="2:9" ht="0.75" customHeight="1">
      <c r="B502">
        <f t="shared" si="17"/>
        <v>3888784</v>
      </c>
      <c r="C502">
        <f t="shared" si="18"/>
        <v>1972</v>
      </c>
      <c r="D502" s="2">
        <v>29</v>
      </c>
      <c r="E502" s="2">
        <v>21.3</v>
      </c>
      <c r="F502" s="2">
        <v>13.5</v>
      </c>
      <c r="G502" s="2">
        <v>9.4</v>
      </c>
      <c r="H502" s="2">
        <v>8.9</v>
      </c>
      <c r="I502" s="2">
        <f t="shared" si="16"/>
        <v>82.10000000000001</v>
      </c>
    </row>
    <row r="503" spans="2:9" ht="0.75" customHeight="1">
      <c r="B503">
        <f t="shared" si="17"/>
        <v>3892729</v>
      </c>
      <c r="C503">
        <f t="shared" si="18"/>
        <v>1973</v>
      </c>
      <c r="D503" s="2">
        <v>32</v>
      </c>
      <c r="E503" s="2">
        <v>23.9</v>
      </c>
      <c r="F503" s="2">
        <v>14.9</v>
      </c>
      <c r="G503" s="2">
        <v>10.8</v>
      </c>
      <c r="H503" s="2">
        <v>10.2</v>
      </c>
      <c r="I503" s="2">
        <f t="shared" si="16"/>
        <v>91.8</v>
      </c>
    </row>
    <row r="504" spans="2:9" ht="0.75" customHeight="1">
      <c r="B504">
        <f t="shared" si="17"/>
        <v>3896676</v>
      </c>
      <c r="C504">
        <f t="shared" si="18"/>
        <v>1974</v>
      </c>
      <c r="D504" s="2">
        <v>34.8</v>
      </c>
      <c r="E504" s="2">
        <v>26.8</v>
      </c>
      <c r="F504" s="2">
        <v>17.3</v>
      </c>
      <c r="G504" s="2">
        <v>13.5</v>
      </c>
      <c r="H504" s="2">
        <v>11.9</v>
      </c>
      <c r="I504" s="2">
        <f t="shared" si="16"/>
        <v>104.3</v>
      </c>
    </row>
    <row r="505" spans="2:9" ht="0.75" customHeight="1">
      <c r="B505">
        <f t="shared" si="17"/>
        <v>3900625</v>
      </c>
      <c r="C505">
        <f t="shared" si="18"/>
        <v>1975</v>
      </c>
      <c r="D505" s="2">
        <v>38.1</v>
      </c>
      <c r="E505" s="2">
        <v>31.3</v>
      </c>
      <c r="F505" s="2">
        <v>19.2</v>
      </c>
      <c r="G505" s="2">
        <v>16.4</v>
      </c>
      <c r="H505" s="2">
        <v>14.5</v>
      </c>
      <c r="I505" s="2">
        <f t="shared" si="16"/>
        <v>119.5</v>
      </c>
    </row>
    <row r="506" spans="2:9" ht="0.75" customHeight="1">
      <c r="B506">
        <f t="shared" si="17"/>
        <v>3904576</v>
      </c>
      <c r="C506">
        <f t="shared" si="18"/>
        <v>1976</v>
      </c>
      <c r="D506" s="2">
        <v>41.9</v>
      </c>
      <c r="E506" s="2">
        <v>37.9</v>
      </c>
      <c r="F506" s="2">
        <v>20.5</v>
      </c>
      <c r="G506" s="2">
        <v>19.8</v>
      </c>
      <c r="H506" s="2">
        <v>16.4</v>
      </c>
      <c r="I506" s="2">
        <f t="shared" si="16"/>
        <v>136.5</v>
      </c>
    </row>
    <row r="507" spans="2:9" ht="0.75" customHeight="1">
      <c r="B507">
        <f aca="true" t="shared" si="19" ref="B507:B522">C507^2</f>
        <v>3908529</v>
      </c>
      <c r="C507">
        <f t="shared" si="18"/>
        <v>1977</v>
      </c>
      <c r="D507" s="2">
        <v>46.4</v>
      </c>
      <c r="E507" s="2">
        <v>45.9</v>
      </c>
      <c r="F507" s="2">
        <v>22.7</v>
      </c>
      <c r="G507" s="2">
        <v>23</v>
      </c>
      <c r="H507" s="2">
        <v>18.8</v>
      </c>
      <c r="I507" s="2">
        <f t="shared" si="16"/>
        <v>156.8</v>
      </c>
    </row>
    <row r="508" spans="2:9" ht="0.75" customHeight="1">
      <c r="B508">
        <f t="shared" si="19"/>
        <v>3912484</v>
      </c>
      <c r="C508">
        <f aca="true" t="shared" si="20" ref="C508:C523">C507+1</f>
        <v>1978</v>
      </c>
      <c r="D508" s="2">
        <v>49.7</v>
      </c>
      <c r="E508" s="2">
        <v>52.5</v>
      </c>
      <c r="F508" s="2">
        <v>25.6</v>
      </c>
      <c r="G508" s="2">
        <v>26.8</v>
      </c>
      <c r="H508" s="2">
        <v>20.9</v>
      </c>
      <c r="I508" s="2">
        <f t="shared" si="16"/>
        <v>175.50000000000003</v>
      </c>
    </row>
    <row r="509" spans="2:9" ht="0.75" customHeight="1">
      <c r="B509">
        <f t="shared" si="19"/>
        <v>3916441</v>
      </c>
      <c r="C509">
        <f t="shared" si="20"/>
        <v>1979</v>
      </c>
      <c r="D509" s="2">
        <v>54.3</v>
      </c>
      <c r="E509" s="2">
        <v>60.9</v>
      </c>
      <c r="F509" s="2">
        <v>28.7</v>
      </c>
      <c r="G509" s="2">
        <v>31</v>
      </c>
      <c r="H509" s="2">
        <v>24</v>
      </c>
      <c r="I509" s="2">
        <f t="shared" si="16"/>
        <v>198.89999999999998</v>
      </c>
    </row>
    <row r="510" spans="2:9" ht="0.75" customHeight="1">
      <c r="B510">
        <f t="shared" si="19"/>
        <v>3920400</v>
      </c>
      <c r="C510">
        <f t="shared" si="20"/>
        <v>1980</v>
      </c>
      <c r="D510" s="2">
        <v>60.3</v>
      </c>
      <c r="E510" s="2">
        <v>69.7</v>
      </c>
      <c r="F510" s="2">
        <v>32.1</v>
      </c>
      <c r="G510" s="2">
        <v>37.5</v>
      </c>
      <c r="H510" s="2">
        <v>28</v>
      </c>
      <c r="I510" s="2">
        <f t="shared" si="16"/>
        <v>227.6</v>
      </c>
    </row>
    <row r="511" spans="2:9" ht="0.75" customHeight="1">
      <c r="B511">
        <f t="shared" si="19"/>
        <v>3924361</v>
      </c>
      <c r="C511">
        <f t="shared" si="20"/>
        <v>1981</v>
      </c>
      <c r="D511" s="2">
        <v>68.5</v>
      </c>
      <c r="E511" s="2">
        <v>82.1</v>
      </c>
      <c r="F511" s="2">
        <v>35.9</v>
      </c>
      <c r="G511" s="2">
        <v>44.9</v>
      </c>
      <c r="H511" s="2">
        <v>32.6</v>
      </c>
      <c r="I511" s="2">
        <f t="shared" si="16"/>
        <v>264</v>
      </c>
    </row>
    <row r="512" spans="2:9" ht="0.75" customHeight="1">
      <c r="B512">
        <f t="shared" si="19"/>
        <v>3928324</v>
      </c>
      <c r="C512">
        <f t="shared" si="20"/>
        <v>1982</v>
      </c>
      <c r="D512" s="2">
        <v>75.5</v>
      </c>
      <c r="E512" s="2">
        <v>95.3</v>
      </c>
      <c r="F512" s="2">
        <v>39.3</v>
      </c>
      <c r="G512" s="2">
        <v>52.5</v>
      </c>
      <c r="H512" s="2">
        <v>34.6</v>
      </c>
      <c r="I512" s="2">
        <f t="shared" si="16"/>
        <v>297.20000000000005</v>
      </c>
    </row>
    <row r="513" spans="2:9" ht="0.75" customHeight="1">
      <c r="B513">
        <f t="shared" si="19"/>
        <v>3932289</v>
      </c>
      <c r="C513">
        <f t="shared" si="20"/>
        <v>1983</v>
      </c>
      <c r="D513" s="2">
        <v>82.3</v>
      </c>
      <c r="E513" s="2">
        <v>106.1</v>
      </c>
      <c r="F513" s="2">
        <v>39.1</v>
      </c>
      <c r="G513" s="2">
        <v>59.8</v>
      </c>
      <c r="H513" s="2">
        <v>38</v>
      </c>
      <c r="I513" s="2">
        <f t="shared" si="16"/>
        <v>325.29999999999995</v>
      </c>
    </row>
    <row r="514" spans="2:9" ht="0.75" customHeight="1">
      <c r="B514">
        <f t="shared" si="19"/>
        <v>3936256</v>
      </c>
      <c r="C514">
        <f t="shared" si="20"/>
        <v>1984</v>
      </c>
      <c r="D514" s="2">
        <v>90.8</v>
      </c>
      <c r="E514" s="2">
        <v>118.8</v>
      </c>
      <c r="F514" s="2">
        <v>43.3</v>
      </c>
      <c r="G514" s="2">
        <v>66.5</v>
      </c>
      <c r="H514" s="2">
        <v>41.1</v>
      </c>
      <c r="I514" s="2">
        <f t="shared" si="16"/>
        <v>360.5</v>
      </c>
    </row>
    <row r="515" spans="2:9" ht="0.75" customHeight="1">
      <c r="B515">
        <f t="shared" si="19"/>
        <v>3940225</v>
      </c>
      <c r="C515">
        <f t="shared" si="20"/>
        <v>1985</v>
      </c>
      <c r="D515" s="2">
        <v>100.6</v>
      </c>
      <c r="E515" s="2">
        <v>132.3</v>
      </c>
      <c r="F515" s="2">
        <v>47.8</v>
      </c>
      <c r="G515" s="2">
        <v>72.2</v>
      </c>
      <c r="H515" s="2">
        <v>44.4</v>
      </c>
      <c r="I515" s="2">
        <f t="shared" si="16"/>
        <v>397.29999999999995</v>
      </c>
    </row>
    <row r="516" spans="2:9" ht="0.75" customHeight="1">
      <c r="B516">
        <f t="shared" si="19"/>
        <v>3944196</v>
      </c>
      <c r="C516">
        <f t="shared" si="20"/>
        <v>1986</v>
      </c>
      <c r="D516" s="2">
        <v>108</v>
      </c>
      <c r="E516" s="2">
        <v>140.1</v>
      </c>
      <c r="F516" s="2">
        <v>53.8</v>
      </c>
      <c r="G516" s="2">
        <v>76.9</v>
      </c>
      <c r="H516" s="2">
        <v>49</v>
      </c>
      <c r="I516" s="2">
        <f t="shared" si="16"/>
        <v>427.79999999999995</v>
      </c>
    </row>
    <row r="517" spans="2:9" ht="0.75" customHeight="1">
      <c r="B517">
        <f t="shared" si="19"/>
        <v>3948169</v>
      </c>
      <c r="C517">
        <f t="shared" si="20"/>
        <v>1987</v>
      </c>
      <c r="D517" s="2">
        <v>116</v>
      </c>
      <c r="E517" s="2">
        <v>152.1</v>
      </c>
      <c r="F517" s="2">
        <v>59.5</v>
      </c>
      <c r="G517" s="2">
        <v>82.6</v>
      </c>
      <c r="H517" s="2">
        <v>54</v>
      </c>
      <c r="I517" s="2">
        <f t="shared" si="16"/>
        <v>464.20000000000005</v>
      </c>
    </row>
    <row r="518" spans="2:9" ht="0.75" customHeight="1">
      <c r="B518">
        <f t="shared" si="19"/>
        <v>3952144</v>
      </c>
      <c r="C518">
        <f t="shared" si="20"/>
        <v>1988</v>
      </c>
      <c r="D518" s="2">
        <v>129.2</v>
      </c>
      <c r="E518" s="2">
        <v>175.1</v>
      </c>
      <c r="F518" s="2">
        <v>64.6</v>
      </c>
      <c r="G518" s="2">
        <v>90.4</v>
      </c>
      <c r="H518" s="2">
        <v>58.9</v>
      </c>
      <c r="I518" s="2">
        <f t="shared" si="16"/>
        <v>518.1999999999999</v>
      </c>
    </row>
    <row r="519" spans="2:9" ht="0.75" customHeight="1">
      <c r="B519">
        <f t="shared" si="19"/>
        <v>3956121</v>
      </c>
      <c r="C519">
        <f t="shared" si="20"/>
        <v>1989</v>
      </c>
      <c r="D519" s="2">
        <v>136.2</v>
      </c>
      <c r="E519" s="2">
        <v>203.8</v>
      </c>
      <c r="F519" s="2">
        <v>70.1</v>
      </c>
      <c r="G519" s="2">
        <v>102.5</v>
      </c>
      <c r="H519" s="2">
        <v>66.4</v>
      </c>
      <c r="I519" s="2">
        <f t="shared" si="16"/>
        <v>579</v>
      </c>
    </row>
    <row r="520" spans="2:9" ht="0.75" customHeight="1">
      <c r="B520">
        <f t="shared" si="19"/>
        <v>3960100</v>
      </c>
      <c r="C520">
        <f t="shared" si="20"/>
        <v>1990</v>
      </c>
      <c r="D520" s="2">
        <v>148.4</v>
      </c>
      <c r="E520" s="2">
        <v>232.4</v>
      </c>
      <c r="F520" s="2">
        <v>77.5</v>
      </c>
      <c r="G520" s="2">
        <v>112.1</v>
      </c>
      <c r="H520" s="2">
        <v>80.4</v>
      </c>
      <c r="I520" s="2">
        <f t="shared" si="16"/>
        <v>650.8</v>
      </c>
    </row>
    <row r="521" spans="2:9" ht="0.75" customHeight="1">
      <c r="B521">
        <f t="shared" si="19"/>
        <v>3964081</v>
      </c>
      <c r="C521">
        <f t="shared" si="20"/>
        <v>1991</v>
      </c>
      <c r="D521" s="2">
        <v>155.1</v>
      </c>
      <c r="E521" s="2">
        <v>251.9</v>
      </c>
      <c r="F521" s="2">
        <v>83.3</v>
      </c>
      <c r="G521" s="2">
        <v>123</v>
      </c>
      <c r="H521" s="2">
        <v>99.2</v>
      </c>
      <c r="I521" s="2">
        <f t="shared" si="16"/>
        <v>712.5</v>
      </c>
    </row>
    <row r="522" spans="2:9" ht="0.75" customHeight="1">
      <c r="B522">
        <f t="shared" si="19"/>
        <v>3968064</v>
      </c>
      <c r="C522">
        <f t="shared" si="20"/>
        <v>1992</v>
      </c>
      <c r="D522" s="2">
        <v>164.4</v>
      </c>
      <c r="E522" s="2">
        <v>276.6</v>
      </c>
      <c r="F522" s="2">
        <v>89</v>
      </c>
      <c r="G522" s="2">
        <v>138.7</v>
      </c>
      <c r="H522" s="2">
        <v>112.4</v>
      </c>
      <c r="I522" s="2">
        <f t="shared" si="16"/>
        <v>781.1</v>
      </c>
    </row>
    <row r="523" spans="2:9" ht="0.75" customHeight="1">
      <c r="B523">
        <f aca="true" t="shared" si="21" ref="B523:B538">C523^2</f>
        <v>3972049</v>
      </c>
      <c r="C523">
        <f t="shared" si="20"/>
        <v>1993</v>
      </c>
      <c r="D523" s="2">
        <v>169.4</v>
      </c>
      <c r="E523" s="2">
        <v>296.5</v>
      </c>
      <c r="F523" s="2">
        <v>93.9</v>
      </c>
      <c r="G523" s="2">
        <v>151.7</v>
      </c>
      <c r="H523" s="2">
        <v>124.4</v>
      </c>
      <c r="I523" s="2">
        <f t="shared" si="16"/>
        <v>835.9</v>
      </c>
    </row>
    <row r="524" spans="2:9" ht="0.75" customHeight="1">
      <c r="B524">
        <f t="shared" si="21"/>
        <v>3976036</v>
      </c>
      <c r="C524">
        <f aca="true" t="shared" si="22" ref="C524:C539">C523+1</f>
        <v>1994</v>
      </c>
      <c r="D524" s="2">
        <v>174.9</v>
      </c>
      <c r="E524" s="2">
        <v>313.3</v>
      </c>
      <c r="F524" s="2">
        <v>98.2</v>
      </c>
      <c r="G524" s="2">
        <v>169.2</v>
      </c>
      <c r="H524" s="2">
        <v>134.8</v>
      </c>
      <c r="I524" s="2">
        <f t="shared" si="16"/>
        <v>890.4000000000001</v>
      </c>
    </row>
    <row r="525" spans="2:3" ht="0.75" customHeight="1">
      <c r="B525">
        <f t="shared" si="21"/>
        <v>3980025</v>
      </c>
      <c r="C525">
        <f t="shared" si="22"/>
        <v>1995</v>
      </c>
    </row>
    <row r="526" spans="2:3" ht="0.75" customHeight="1">
      <c r="B526">
        <f t="shared" si="21"/>
        <v>3984016</v>
      </c>
      <c r="C526">
        <f t="shared" si="22"/>
        <v>1996</v>
      </c>
    </row>
    <row r="527" spans="2:3" ht="0.75" customHeight="1">
      <c r="B527">
        <f t="shared" si="21"/>
        <v>3988009</v>
      </c>
      <c r="C527">
        <f t="shared" si="22"/>
        <v>1997</v>
      </c>
    </row>
    <row r="528" spans="2:3" ht="0.75" customHeight="1">
      <c r="B528">
        <f t="shared" si="21"/>
        <v>3992004</v>
      </c>
      <c r="C528">
        <f t="shared" si="22"/>
        <v>1998</v>
      </c>
    </row>
    <row r="529" spans="2:3" ht="0.75" customHeight="1">
      <c r="B529">
        <f t="shared" si="21"/>
        <v>3996001</v>
      </c>
      <c r="C529">
        <f t="shared" si="22"/>
        <v>1999</v>
      </c>
    </row>
    <row r="530" spans="2:3" ht="0.75" customHeight="1">
      <c r="B530">
        <f t="shared" si="21"/>
        <v>4000000</v>
      </c>
      <c r="C530">
        <f t="shared" si="22"/>
        <v>2000</v>
      </c>
    </row>
    <row r="531" spans="2:3" ht="0.75" customHeight="1">
      <c r="B531">
        <f t="shared" si="21"/>
        <v>4004001</v>
      </c>
      <c r="C531">
        <f t="shared" si="22"/>
        <v>2001</v>
      </c>
    </row>
    <row r="532" spans="2:3" ht="0.75" customHeight="1">
      <c r="B532">
        <f t="shared" si="21"/>
        <v>4008004</v>
      </c>
      <c r="C532">
        <f t="shared" si="22"/>
        <v>2002</v>
      </c>
    </row>
    <row r="533" spans="2:3" ht="0.75" customHeight="1">
      <c r="B533">
        <f t="shared" si="21"/>
        <v>4012009</v>
      </c>
      <c r="C533">
        <f t="shared" si="22"/>
        <v>2003</v>
      </c>
    </row>
    <row r="534" spans="2:3" ht="0.75" customHeight="1">
      <c r="B534">
        <f t="shared" si="21"/>
        <v>4016016</v>
      </c>
      <c r="C534">
        <f t="shared" si="22"/>
        <v>2004</v>
      </c>
    </row>
    <row r="535" spans="2:3" ht="0.75" customHeight="1">
      <c r="B535">
        <f t="shared" si="21"/>
        <v>4020025</v>
      </c>
      <c r="C535">
        <f t="shared" si="22"/>
        <v>2005</v>
      </c>
    </row>
    <row r="536" spans="2:3" ht="0.75" customHeight="1">
      <c r="B536">
        <f t="shared" si="21"/>
        <v>4024036</v>
      </c>
      <c r="C536">
        <f t="shared" si="22"/>
        <v>2006</v>
      </c>
    </row>
    <row r="537" spans="2:3" ht="0.75" customHeight="1">
      <c r="B537">
        <f t="shared" si="21"/>
        <v>4028049</v>
      </c>
      <c r="C537">
        <f t="shared" si="22"/>
        <v>2007</v>
      </c>
    </row>
    <row r="538" spans="2:3" ht="0.75" customHeight="1">
      <c r="B538">
        <f t="shared" si="21"/>
        <v>4032064</v>
      </c>
      <c r="C538">
        <f t="shared" si="22"/>
        <v>2008</v>
      </c>
    </row>
    <row r="539" spans="2:3" ht="0.75" customHeight="1">
      <c r="B539">
        <f>C539^2</f>
        <v>4036081</v>
      </c>
      <c r="C539">
        <f t="shared" si="22"/>
        <v>2009</v>
      </c>
    </row>
    <row r="540" spans="2:3" ht="0.75" customHeight="1">
      <c r="B540">
        <f>C540^2</f>
        <v>4040100</v>
      </c>
      <c r="C540">
        <f aca="true" t="shared" si="23" ref="C540:C555">C539+1</f>
        <v>2010</v>
      </c>
    </row>
    <row r="541" ht="0.75" customHeight="1">
      <c r="C541">
        <f t="shared" si="23"/>
        <v>2011</v>
      </c>
    </row>
    <row r="542" ht="0.75" customHeight="1">
      <c r="C542">
        <f t="shared" si="23"/>
        <v>2012</v>
      </c>
    </row>
    <row r="543" ht="0.75" customHeight="1">
      <c r="C543">
        <f t="shared" si="23"/>
        <v>2013</v>
      </c>
    </row>
    <row r="544" ht="0.75" customHeight="1">
      <c r="C544">
        <f t="shared" si="23"/>
        <v>2014</v>
      </c>
    </row>
    <row r="545" ht="0.75" customHeight="1">
      <c r="C545">
        <f t="shared" si="23"/>
        <v>2015</v>
      </c>
    </row>
    <row r="546" ht="0.75" customHeight="1">
      <c r="C546">
        <f t="shared" si="23"/>
        <v>2016</v>
      </c>
    </row>
    <row r="547" ht="0.75" customHeight="1">
      <c r="C547">
        <f t="shared" si="23"/>
        <v>2017</v>
      </c>
    </row>
    <row r="548" ht="0.75" customHeight="1">
      <c r="C548">
        <f t="shared" si="23"/>
        <v>2018</v>
      </c>
    </row>
    <row r="549" ht="0.75" customHeight="1">
      <c r="C549">
        <f t="shared" si="23"/>
        <v>2019</v>
      </c>
    </row>
    <row r="550" ht="0.75" customHeight="1">
      <c r="C550">
        <f t="shared" si="23"/>
        <v>2020</v>
      </c>
    </row>
    <row r="551" ht="0.75" customHeight="1">
      <c r="C551">
        <f t="shared" si="23"/>
        <v>2021</v>
      </c>
    </row>
    <row r="552" ht="0.75" customHeight="1">
      <c r="C552">
        <f t="shared" si="23"/>
        <v>2022</v>
      </c>
    </row>
    <row r="553" ht="0.75" customHeight="1">
      <c r="C553">
        <f t="shared" si="23"/>
        <v>2023</v>
      </c>
    </row>
    <row r="554" ht="0.75" customHeight="1">
      <c r="C554">
        <f t="shared" si="23"/>
        <v>2024</v>
      </c>
    </row>
    <row r="555" ht="0.75" customHeight="1">
      <c r="C555">
        <f t="shared" si="23"/>
        <v>2025</v>
      </c>
    </row>
    <row r="556" ht="0.75" customHeight="1">
      <c r="C556">
        <f>C555+1</f>
        <v>2026</v>
      </c>
    </row>
    <row r="557" ht="0.75" customHeight="1">
      <c r="C557">
        <f>C556+1</f>
        <v>2027</v>
      </c>
    </row>
    <row r="558" ht="0.75" customHeight="1">
      <c r="C558">
        <f>C557+1</f>
        <v>2028</v>
      </c>
    </row>
  </sheetData>
  <printOptions/>
  <pageMargins left="0.3" right="0.3" top="1" bottom="1" header="0.5" footer="0.5"/>
  <pageSetup orientation="portrait" paperSize="9" scale="85"/>
  <headerFooter alignWithMargins="0">
    <oddHeader>&amp;L&amp;3PLeBel&amp;CInternationalHealthCare.xls&amp;R&amp;D, &amp;T</oddHeader>
    <oddFooter>&amp;L&amp;C- &amp;P -&amp;R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2002-05-16T00:32:44Z</cp:lastPrinted>
  <dcterms:created xsi:type="dcterms:W3CDTF">1999-04-16T16:51:47Z</dcterms:created>
  <cp:category/>
  <cp:version/>
  <cp:contentType/>
  <cp:contentStatus/>
</cp:coreProperties>
</file>