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"/>
    </mc:Choice>
  </mc:AlternateContent>
  <xr:revisionPtr revIDLastSave="0" documentId="8_{CA5A210E-3B74-934B-9DC5-1A03886418C3}" xr6:coauthVersionLast="45" xr6:coauthVersionMax="45" xr10:uidLastSave="{00000000-0000-0000-0000-000000000000}"/>
  <bookViews>
    <workbookView xWindow="0" yWindow="460" windowWidth="25100" windowHeight="15540" tabRatio="379" activeTab="2" xr2:uid="{00000000-000D-0000-FFFF-FFFF00000000}"/>
  </bookViews>
  <sheets>
    <sheet name="IHC File" sheetId="1" r:id="rId1"/>
    <sheet name="TimeSeriesData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G221" i="1"/>
  <c r="F221" i="1"/>
  <c r="G222" i="1"/>
  <c r="F222" i="1"/>
  <c r="F223" i="1"/>
  <c r="G223" i="1"/>
  <c r="G224" i="1"/>
  <c r="F224" i="1"/>
  <c r="F225" i="1"/>
  <c r="G225" i="1"/>
  <c r="G226" i="1"/>
  <c r="F226" i="1"/>
  <c r="F227" i="1"/>
  <c r="G227" i="1"/>
  <c r="G228" i="1"/>
  <c r="F228" i="1"/>
  <c r="F229" i="1"/>
  <c r="G229" i="1"/>
  <c r="G230" i="1"/>
  <c r="F230" i="1"/>
  <c r="G231" i="1"/>
  <c r="F231" i="1"/>
  <c r="G232" i="1"/>
  <c r="F232" i="1"/>
  <c r="G233" i="1"/>
  <c r="F233" i="1"/>
  <c r="G234" i="1"/>
  <c r="F234" i="1"/>
  <c r="G235" i="1"/>
  <c r="F235" i="1"/>
  <c r="G236" i="1"/>
  <c r="F236" i="1"/>
  <c r="G237" i="1"/>
  <c r="F237" i="1"/>
  <c r="G238" i="1"/>
  <c r="F238" i="1"/>
  <c r="G239" i="1"/>
  <c r="F239" i="1"/>
  <c r="G240" i="1"/>
  <c r="F240" i="1"/>
  <c r="C263" i="1"/>
  <c r="D264" i="1"/>
  <c r="D265" i="1"/>
  <c r="F362" i="1"/>
  <c r="F366" i="1"/>
  <c r="B490" i="1"/>
  <c r="I490" i="1"/>
  <c r="C491" i="1"/>
  <c r="B491" i="1"/>
  <c r="I491" i="1"/>
  <c r="I492" i="1"/>
  <c r="D337" i="1"/>
  <c r="I493" i="1"/>
  <c r="I494" i="1"/>
  <c r="I495" i="1"/>
  <c r="I496" i="1"/>
  <c r="D341" i="1"/>
  <c r="I497" i="1"/>
  <c r="I498" i="1"/>
  <c r="I499" i="1"/>
  <c r="I500" i="1"/>
  <c r="D345" i="1"/>
  <c r="I501" i="1"/>
  <c r="I502" i="1"/>
  <c r="I503" i="1"/>
  <c r="I504" i="1"/>
  <c r="D349" i="1"/>
  <c r="I505" i="1"/>
  <c r="I506" i="1"/>
  <c r="I507" i="1"/>
  <c r="I508" i="1"/>
  <c r="D353" i="1"/>
  <c r="I509" i="1"/>
  <c r="I510" i="1"/>
  <c r="I511" i="1"/>
  <c r="I512" i="1"/>
  <c r="D357" i="1"/>
  <c r="I513" i="1"/>
  <c r="I514" i="1"/>
  <c r="I515" i="1"/>
  <c r="D360" i="1"/>
  <c r="I516" i="1"/>
  <c r="D361" i="1"/>
  <c r="I517" i="1"/>
  <c r="E362" i="1"/>
  <c r="I518" i="1"/>
  <c r="C363" i="1"/>
  <c r="I519" i="1"/>
  <c r="E364" i="1"/>
  <c r="I520" i="1"/>
  <c r="C365" i="1"/>
  <c r="I521" i="1"/>
  <c r="E366" i="1"/>
  <c r="I522" i="1"/>
  <c r="C367" i="1"/>
  <c r="I523" i="1"/>
  <c r="E368" i="1"/>
  <c r="I524" i="1"/>
  <c r="C369" i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E78" i="2"/>
  <c r="F78" i="2"/>
  <c r="G78" i="2"/>
  <c r="H78" i="2"/>
  <c r="I78" i="2"/>
  <c r="J78" i="2"/>
  <c r="K78" i="2"/>
  <c r="L78" i="2"/>
  <c r="M78" i="2"/>
  <c r="N78" i="2"/>
  <c r="N79" i="2"/>
  <c r="O78" i="2"/>
  <c r="P78" i="2"/>
  <c r="Q78" i="2"/>
  <c r="R78" i="2"/>
  <c r="R79" i="2"/>
  <c r="S78" i="2"/>
  <c r="E79" i="2"/>
  <c r="F79" i="2"/>
  <c r="G79" i="2"/>
  <c r="H79" i="2"/>
  <c r="I79" i="2"/>
  <c r="J79" i="2"/>
  <c r="K79" i="2"/>
  <c r="L79" i="2"/>
  <c r="M79" i="2"/>
  <c r="O79" i="2"/>
  <c r="P79" i="2"/>
  <c r="Q79" i="2"/>
  <c r="S79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E106" i="2"/>
  <c r="F106" i="2"/>
  <c r="F107" i="2"/>
  <c r="G106" i="2"/>
  <c r="H106" i="2"/>
  <c r="I106" i="2"/>
  <c r="J106" i="2"/>
  <c r="J107" i="2"/>
  <c r="K106" i="2"/>
  <c r="L106" i="2"/>
  <c r="M106" i="2"/>
  <c r="N106" i="2"/>
  <c r="N107" i="2"/>
  <c r="O106" i="2"/>
  <c r="P106" i="2"/>
  <c r="Q106" i="2"/>
  <c r="R106" i="2"/>
  <c r="R107" i="2"/>
  <c r="S106" i="2"/>
  <c r="E107" i="2"/>
  <c r="G107" i="2"/>
  <c r="H107" i="2"/>
  <c r="I107" i="2"/>
  <c r="K107" i="2"/>
  <c r="L107" i="2"/>
  <c r="M107" i="2"/>
  <c r="O107" i="2"/>
  <c r="P107" i="2"/>
  <c r="Q107" i="2"/>
  <c r="S107" i="2"/>
  <c r="K50" i="3"/>
  <c r="H52" i="3"/>
  <c r="I52" i="3"/>
  <c r="C359" i="1"/>
  <c r="G359" i="1"/>
  <c r="D359" i="1"/>
  <c r="E359" i="1"/>
  <c r="E355" i="1"/>
  <c r="F355" i="1"/>
  <c r="C355" i="1"/>
  <c r="E351" i="1"/>
  <c r="F351" i="1"/>
  <c r="C351" i="1"/>
  <c r="E347" i="1"/>
  <c r="F347" i="1"/>
  <c r="C347" i="1"/>
  <c r="E343" i="1"/>
  <c r="F343" i="1"/>
  <c r="C343" i="1"/>
  <c r="E339" i="1"/>
  <c r="F339" i="1"/>
  <c r="C339" i="1"/>
  <c r="D335" i="1"/>
  <c r="E335" i="1"/>
  <c r="F335" i="1"/>
  <c r="C335" i="1"/>
  <c r="F369" i="1"/>
  <c r="D368" i="1"/>
  <c r="F367" i="1"/>
  <c r="D366" i="1"/>
  <c r="F365" i="1"/>
  <c r="D364" i="1"/>
  <c r="F363" i="1"/>
  <c r="D362" i="1"/>
  <c r="F361" i="1"/>
  <c r="E360" i="1"/>
  <c r="C360" i="1"/>
  <c r="G360" i="1"/>
  <c r="E356" i="1"/>
  <c r="F356" i="1"/>
  <c r="C356" i="1"/>
  <c r="E352" i="1"/>
  <c r="F352" i="1"/>
  <c r="C352" i="1"/>
  <c r="E348" i="1"/>
  <c r="F348" i="1"/>
  <c r="C348" i="1"/>
  <c r="E344" i="1"/>
  <c r="F344" i="1"/>
  <c r="C344" i="1"/>
  <c r="E340" i="1"/>
  <c r="F340" i="1"/>
  <c r="C340" i="1"/>
  <c r="D336" i="1"/>
  <c r="E336" i="1"/>
  <c r="F336" i="1"/>
  <c r="C336" i="1"/>
  <c r="E369" i="1"/>
  <c r="G368" i="1"/>
  <c r="C368" i="1"/>
  <c r="E367" i="1"/>
  <c r="G366" i="1"/>
  <c r="C366" i="1"/>
  <c r="E365" i="1"/>
  <c r="G364" i="1"/>
  <c r="C364" i="1"/>
  <c r="E363" i="1"/>
  <c r="G362" i="1"/>
  <c r="C362" i="1"/>
  <c r="F359" i="1"/>
  <c r="D356" i="1"/>
  <c r="D352" i="1"/>
  <c r="D348" i="1"/>
  <c r="D344" i="1"/>
  <c r="D340" i="1"/>
  <c r="D266" i="1"/>
  <c r="C265" i="1"/>
  <c r="C361" i="1"/>
  <c r="H361" i="1"/>
  <c r="E361" i="1"/>
  <c r="E357" i="1"/>
  <c r="F357" i="1"/>
  <c r="C357" i="1"/>
  <c r="E353" i="1"/>
  <c r="F353" i="1"/>
  <c r="C353" i="1"/>
  <c r="E349" i="1"/>
  <c r="F349" i="1"/>
  <c r="C349" i="1"/>
  <c r="E345" i="1"/>
  <c r="F345" i="1"/>
  <c r="C345" i="1"/>
  <c r="E341" i="1"/>
  <c r="F341" i="1"/>
  <c r="C341" i="1"/>
  <c r="E337" i="1"/>
  <c r="F337" i="1"/>
  <c r="C337" i="1"/>
  <c r="D369" i="1"/>
  <c r="H369" i="1"/>
  <c r="F368" i="1"/>
  <c r="D367" i="1"/>
  <c r="H367" i="1"/>
  <c r="D365" i="1"/>
  <c r="H365" i="1"/>
  <c r="F364" i="1"/>
  <c r="D363" i="1"/>
  <c r="H363" i="1"/>
  <c r="D355" i="1"/>
  <c r="D351" i="1"/>
  <c r="D347" i="1"/>
  <c r="D343" i="1"/>
  <c r="D339" i="1"/>
  <c r="E358" i="1"/>
  <c r="F358" i="1"/>
  <c r="C358" i="1"/>
  <c r="G358" i="1"/>
  <c r="E354" i="1"/>
  <c r="F354" i="1"/>
  <c r="C354" i="1"/>
  <c r="E350" i="1"/>
  <c r="F350" i="1"/>
  <c r="C350" i="1"/>
  <c r="E346" i="1"/>
  <c r="F346" i="1"/>
  <c r="C346" i="1"/>
  <c r="E342" i="1"/>
  <c r="F342" i="1"/>
  <c r="C342" i="1"/>
  <c r="E338" i="1"/>
  <c r="F338" i="1"/>
  <c r="C338" i="1"/>
  <c r="C492" i="1"/>
  <c r="G369" i="1"/>
  <c r="G367" i="1"/>
  <c r="G365" i="1"/>
  <c r="G363" i="1"/>
  <c r="G361" i="1"/>
  <c r="F360" i="1"/>
  <c r="D358" i="1"/>
  <c r="D354" i="1"/>
  <c r="D350" i="1"/>
  <c r="D346" i="1"/>
  <c r="D342" i="1"/>
  <c r="D338" i="1"/>
  <c r="C264" i="1"/>
  <c r="H358" i="1"/>
  <c r="H366" i="1"/>
  <c r="H362" i="1"/>
  <c r="H360" i="1"/>
  <c r="H364" i="1"/>
  <c r="B492" i="1"/>
  <c r="C493" i="1"/>
  <c r="D267" i="1"/>
  <c r="C266" i="1"/>
  <c r="H368" i="1"/>
  <c r="H359" i="1"/>
  <c r="B493" i="1"/>
  <c r="C494" i="1"/>
  <c r="D268" i="1"/>
  <c r="C267" i="1"/>
  <c r="C268" i="1"/>
  <c r="D269" i="1"/>
  <c r="B494" i="1"/>
  <c r="C495" i="1"/>
  <c r="C269" i="1"/>
  <c r="D270" i="1"/>
  <c r="B495" i="1"/>
  <c r="C496" i="1"/>
  <c r="C270" i="1"/>
  <c r="D271" i="1"/>
  <c r="B496" i="1"/>
  <c r="C497" i="1"/>
  <c r="B497" i="1"/>
  <c r="C498" i="1"/>
  <c r="C271" i="1"/>
  <c r="D272" i="1"/>
  <c r="C272" i="1"/>
  <c r="D273" i="1"/>
  <c r="B498" i="1"/>
  <c r="C499" i="1"/>
  <c r="B499" i="1"/>
  <c r="C500" i="1"/>
  <c r="C273" i="1"/>
  <c r="D274" i="1"/>
  <c r="C274" i="1"/>
  <c r="D275" i="1"/>
  <c r="B500" i="1"/>
  <c r="C501" i="1"/>
  <c r="B501" i="1"/>
  <c r="C502" i="1"/>
  <c r="C275" i="1"/>
  <c r="D276" i="1"/>
  <c r="C276" i="1"/>
  <c r="D277" i="1"/>
  <c r="B502" i="1"/>
  <c r="C503" i="1"/>
  <c r="B503" i="1"/>
  <c r="C504" i="1"/>
  <c r="C277" i="1"/>
  <c r="D278" i="1"/>
  <c r="C278" i="1"/>
  <c r="D279" i="1"/>
  <c r="B504" i="1"/>
  <c r="C505" i="1"/>
  <c r="B505" i="1"/>
  <c r="C506" i="1"/>
  <c r="C279" i="1"/>
  <c r="D280" i="1"/>
  <c r="C280" i="1"/>
  <c r="D281" i="1"/>
  <c r="B506" i="1"/>
  <c r="C507" i="1"/>
  <c r="B507" i="1"/>
  <c r="C508" i="1"/>
  <c r="C281" i="1"/>
  <c r="D282" i="1"/>
  <c r="C282" i="1"/>
  <c r="D283" i="1"/>
  <c r="B508" i="1"/>
  <c r="C509" i="1"/>
  <c r="B509" i="1"/>
  <c r="C510" i="1"/>
  <c r="C283" i="1"/>
  <c r="D284" i="1"/>
  <c r="C284" i="1"/>
  <c r="D285" i="1"/>
  <c r="B510" i="1"/>
  <c r="C511" i="1"/>
  <c r="B511" i="1"/>
  <c r="C512" i="1"/>
  <c r="C285" i="1"/>
  <c r="D286" i="1"/>
  <c r="C286" i="1"/>
  <c r="D287" i="1"/>
  <c r="B512" i="1"/>
  <c r="C513" i="1"/>
  <c r="B513" i="1"/>
  <c r="C514" i="1"/>
  <c r="C287" i="1"/>
  <c r="D288" i="1"/>
  <c r="C288" i="1"/>
  <c r="D289" i="1"/>
  <c r="B514" i="1"/>
  <c r="C515" i="1"/>
  <c r="B515" i="1"/>
  <c r="C516" i="1"/>
  <c r="C289" i="1"/>
  <c r="D290" i="1"/>
  <c r="C290" i="1"/>
  <c r="D291" i="1"/>
  <c r="B516" i="1"/>
  <c r="C517" i="1"/>
  <c r="C291" i="1"/>
  <c r="D292" i="1"/>
  <c r="B517" i="1"/>
  <c r="C518" i="1"/>
  <c r="B518" i="1"/>
  <c r="C519" i="1"/>
  <c r="C292" i="1"/>
  <c r="D293" i="1"/>
  <c r="C293" i="1"/>
  <c r="D294" i="1"/>
  <c r="B519" i="1"/>
  <c r="C520" i="1"/>
  <c r="B520" i="1"/>
  <c r="C521" i="1"/>
  <c r="C294" i="1"/>
  <c r="D295" i="1"/>
  <c r="C295" i="1"/>
  <c r="D296" i="1"/>
  <c r="B521" i="1"/>
  <c r="C522" i="1"/>
  <c r="B522" i="1"/>
  <c r="C523" i="1"/>
  <c r="C296" i="1"/>
  <c r="D297" i="1"/>
  <c r="C297" i="1"/>
  <c r="D298" i="1"/>
  <c r="G263" i="1" a="1"/>
  <c r="B523" i="1"/>
  <c r="C524" i="1"/>
  <c r="I264" i="1"/>
  <c r="G265" i="1"/>
  <c r="I266" i="1"/>
  <c r="G267" i="1"/>
  <c r="H263" i="1"/>
  <c r="H265" i="1"/>
  <c r="H267" i="1"/>
  <c r="I263" i="1"/>
  <c r="G264" i="1"/>
  <c r="I265" i="1"/>
  <c r="G266" i="1"/>
  <c r="I267" i="1"/>
  <c r="G263" i="1"/>
  <c r="H264" i="1"/>
  <c r="H266" i="1"/>
  <c r="C298" i="1"/>
  <c r="D299" i="1"/>
  <c r="B524" i="1"/>
  <c r="C525" i="1"/>
  <c r="F269" i="1"/>
  <c r="F273" i="1"/>
  <c r="F277" i="1"/>
  <c r="F281" i="1"/>
  <c r="F285" i="1"/>
  <c r="F289" i="1"/>
  <c r="F293" i="1"/>
  <c r="F297" i="1"/>
  <c r="F264" i="1"/>
  <c r="F266" i="1"/>
  <c r="F268" i="1"/>
  <c r="F272" i="1"/>
  <c r="F276" i="1"/>
  <c r="F280" i="1"/>
  <c r="F284" i="1"/>
  <c r="F288" i="1"/>
  <c r="F292" i="1"/>
  <c r="F296" i="1"/>
  <c r="F263" i="1"/>
  <c r="F271" i="1"/>
  <c r="F275" i="1"/>
  <c r="F279" i="1"/>
  <c r="F283" i="1"/>
  <c r="F287" i="1"/>
  <c r="F291" i="1"/>
  <c r="F295" i="1"/>
  <c r="F299" i="1"/>
  <c r="F265" i="1"/>
  <c r="F267" i="1"/>
  <c r="F270" i="1"/>
  <c r="F274" i="1"/>
  <c r="F278" i="1"/>
  <c r="F282" i="1"/>
  <c r="F286" i="1"/>
  <c r="F290" i="1"/>
  <c r="F294" i="1"/>
  <c r="F298" i="1"/>
  <c r="C526" i="1"/>
  <c r="B525" i="1"/>
  <c r="C299" i="1"/>
  <c r="D300" i="1"/>
  <c r="B526" i="1"/>
  <c r="C527" i="1"/>
  <c r="C300" i="1"/>
  <c r="F300" i="1"/>
  <c r="D301" i="1"/>
  <c r="C528" i="1"/>
  <c r="B527" i="1"/>
  <c r="C301" i="1"/>
  <c r="F301" i="1"/>
  <c r="D302" i="1"/>
  <c r="C302" i="1"/>
  <c r="F302" i="1"/>
  <c r="D303" i="1"/>
  <c r="B528" i="1"/>
  <c r="C529" i="1"/>
  <c r="C530" i="1"/>
  <c r="B529" i="1"/>
  <c r="C303" i="1"/>
  <c r="F303" i="1"/>
  <c r="D304" i="1"/>
  <c r="C304" i="1"/>
  <c r="F304" i="1"/>
  <c r="D305" i="1"/>
  <c r="B530" i="1"/>
  <c r="C531" i="1"/>
  <c r="C532" i="1"/>
  <c r="B531" i="1"/>
  <c r="C305" i="1"/>
  <c r="F305" i="1"/>
  <c r="D306" i="1"/>
  <c r="C306" i="1"/>
  <c r="F306" i="1"/>
  <c r="D307" i="1"/>
  <c r="B532" i="1"/>
  <c r="C533" i="1"/>
  <c r="C307" i="1"/>
  <c r="F307" i="1"/>
  <c r="D308" i="1"/>
  <c r="C534" i="1"/>
  <c r="B533" i="1"/>
  <c r="B534" i="1"/>
  <c r="C535" i="1"/>
  <c r="C308" i="1"/>
  <c r="F308" i="1"/>
  <c r="D309" i="1"/>
  <c r="C309" i="1"/>
  <c r="F309" i="1"/>
  <c r="D310" i="1"/>
  <c r="C536" i="1"/>
  <c r="B535" i="1"/>
  <c r="C310" i="1"/>
  <c r="F310" i="1"/>
  <c r="D311" i="1"/>
  <c r="B536" i="1"/>
  <c r="C537" i="1"/>
  <c r="C538" i="1"/>
  <c r="B537" i="1"/>
  <c r="C311" i="1"/>
  <c r="F311" i="1"/>
  <c r="D312" i="1"/>
  <c r="C312" i="1"/>
  <c r="F312" i="1"/>
  <c r="D313" i="1"/>
  <c r="B538" i="1"/>
  <c r="C539" i="1"/>
  <c r="C540" i="1"/>
  <c r="B539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C313" i="1"/>
  <c r="F313" i="1"/>
  <c r="B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</calcChain>
</file>

<file path=xl/sharedStrings.xml><?xml version="1.0" encoding="utf-8"?>
<sst xmlns="http://schemas.openxmlformats.org/spreadsheetml/2006/main" count="784" uniqueCount="263">
  <si>
    <t>Bulgaria</t>
  </si>
  <si>
    <t>Burkina</t>
  </si>
  <si>
    <t>Burma</t>
  </si>
  <si>
    <t>Burundi</t>
  </si>
  <si>
    <t>Cambodia</t>
  </si>
  <si>
    <t>Cameroon</t>
  </si>
  <si>
    <t>Chad</t>
  </si>
  <si>
    <t>Chile</t>
  </si>
  <si>
    <t>China</t>
  </si>
  <si>
    <t>Colombia</t>
  </si>
  <si>
    <t>Cote d'ivoire</t>
  </si>
  <si>
    <t>Croatia</t>
  </si>
  <si>
    <t>© 2006, 2002</t>
  </si>
  <si>
    <t>Other Private</t>
  </si>
  <si>
    <t>Copayments</t>
  </si>
  <si>
    <t>Private Insurance</t>
  </si>
  <si>
    <t>Actual</t>
  </si>
  <si>
    <t>Estimated</t>
  </si>
  <si>
    <t>Private Copay</t>
  </si>
  <si>
    <t>Public</t>
  </si>
  <si>
    <t>Public Assistance</t>
  </si>
  <si>
    <t>Total</t>
  </si>
  <si>
    <t>Vital Statistics</t>
  </si>
  <si>
    <t>PCHE^2</t>
  </si>
  <si>
    <t>PCHE</t>
  </si>
  <si>
    <t>Life Expectancy</t>
  </si>
  <si>
    <t>Estimated LIfe Expectancy</t>
  </si>
  <si>
    <t>LE Rank</t>
  </si>
  <si>
    <t>PPP PCHC Exp</t>
  </si>
  <si>
    <t>PC GDP</t>
  </si>
  <si>
    <t>Mexico</t>
  </si>
  <si>
    <t>United States</t>
  </si>
  <si>
    <t>Turkey</t>
  </si>
  <si>
    <t>Switzerland</t>
  </si>
  <si>
    <t>Greece</t>
  </si>
  <si>
    <t>Japan</t>
  </si>
  <si>
    <t>Czech Republic</t>
  </si>
  <si>
    <t>Denmark</t>
  </si>
  <si>
    <t>Portugal</t>
  </si>
  <si>
    <t>Canada</t>
  </si>
  <si>
    <t>Spain</t>
  </si>
  <si>
    <t>Austria</t>
  </si>
  <si>
    <t>Finland</t>
  </si>
  <si>
    <t>Belgium</t>
  </si>
  <si>
    <t>Sweden</t>
  </si>
  <si>
    <t>United Kingdom</t>
  </si>
  <si>
    <t>Germany</t>
  </si>
  <si>
    <t>France</t>
  </si>
  <si>
    <t>Australia</t>
  </si>
  <si>
    <t>Italy</t>
  </si>
  <si>
    <t>Netherlands</t>
  </si>
  <si>
    <t>Afghanistan</t>
  </si>
  <si>
    <t>Algeria</t>
  </si>
  <si>
    <t>Angola</t>
  </si>
  <si>
    <t>Argentina</t>
  </si>
  <si>
    <t>lay behind the ill-fated initiative to reform health care in the Clinton administration, and which will</t>
  </si>
  <si>
    <t>fundamental measure of health, depends not just on an efficient and cost effective intervention system</t>
  </si>
  <si>
    <t xml:space="preserve">regular exercise figure among the most prominent considerations.  </t>
  </si>
  <si>
    <t xml:space="preserve">     We group health care and education as forms of human capital investment.  Societies that have</t>
  </si>
  <si>
    <t>Because there are significant external benefits to investment in education and health, they often are</t>
  </si>
  <si>
    <t>Nepal</t>
  </si>
  <si>
    <t>Niger</t>
  </si>
  <si>
    <t>Nigeria</t>
  </si>
  <si>
    <t>Pakistan</t>
  </si>
  <si>
    <t>Paraguay</t>
  </si>
  <si>
    <t>Peru</t>
  </si>
  <si>
    <t>Philippines</t>
  </si>
  <si>
    <t>Poland</t>
  </si>
  <si>
    <t>Romania</t>
  </si>
  <si>
    <t>Russia</t>
  </si>
  <si>
    <t>Rwanda</t>
  </si>
  <si>
    <t>Saudi Arabia</t>
  </si>
  <si>
    <t>Senegal</t>
  </si>
  <si>
    <t>Serbia</t>
  </si>
  <si>
    <t>Slovakia</t>
  </si>
  <si>
    <t xml:space="preserve">     Health correlates positively with income.  Yet, as with educational achievement, there are</t>
  </si>
  <si>
    <t>significant variations in health indicators across countries, even if one controls for the level of</t>
  </si>
  <si>
    <t>P. LeBel</t>
  </si>
  <si>
    <t>be the focus of political and budgetary debates for the forseeable future, regardles of which political</t>
  </si>
  <si>
    <t>party may be in power.  What also makes this issue a compelling one is that there are countries</t>
  </si>
  <si>
    <t>with lower levels of per capita income that also spend a smaller share of income on health care and</t>
  </si>
  <si>
    <t>at the same time have comparable levels of life expectancy in the United States.</t>
  </si>
  <si>
    <t xml:space="preserve">     Figure 1</t>
  </si>
  <si>
    <t xml:space="preserve">     Figure 2</t>
  </si>
  <si>
    <t xml:space="preserve">   Figure 4</t>
  </si>
  <si>
    <t xml:space="preserve">      Figure 5</t>
  </si>
  <si>
    <t xml:space="preserve">      Figure 6</t>
  </si>
  <si>
    <t>Nursing Homes</t>
  </si>
  <si>
    <t>Administrative and Research Costs</t>
  </si>
  <si>
    <t>Doctors</t>
  </si>
  <si>
    <t>Dental, vision, home health</t>
  </si>
  <si>
    <t>Hospitals</t>
  </si>
  <si>
    <t>Medicaid</t>
  </si>
  <si>
    <t>Medicare</t>
  </si>
  <si>
    <t xml:space="preserve">per capita income.  Regardless of the level of income of a society, life expectancy, the most </t>
  </si>
  <si>
    <t>Actual Life Expectancy</t>
  </si>
  <si>
    <t>Expected Life Expectancy</t>
  </si>
  <si>
    <t>HCE/PCGDP^2</t>
  </si>
  <si>
    <t>HCE/PCGDP</t>
  </si>
  <si>
    <t>PCGDP</t>
  </si>
  <si>
    <t>Cuba</t>
  </si>
  <si>
    <t>Dominican Republic</t>
  </si>
  <si>
    <t>Ecuador</t>
  </si>
  <si>
    <t>Egypt</t>
  </si>
  <si>
    <t>El Salvador</t>
  </si>
  <si>
    <t>Ethiopia</t>
  </si>
  <si>
    <t>Georgia</t>
  </si>
  <si>
    <t>Ghana</t>
  </si>
  <si>
    <t>Guatemala</t>
  </si>
  <si>
    <t>Guinea</t>
  </si>
  <si>
    <t>Haiti</t>
  </si>
  <si>
    <t>Honduras</t>
  </si>
  <si>
    <t>Hong Kong</t>
  </si>
  <si>
    <t>Hungary</t>
  </si>
  <si>
    <t>India</t>
  </si>
  <si>
    <t>Indonesia</t>
  </si>
  <si>
    <t>Iran</t>
  </si>
  <si>
    <t>Iraq</t>
  </si>
  <si>
    <t>Israel</t>
  </si>
  <si>
    <t>Kazakstan</t>
  </si>
  <si>
    <t>Kenya</t>
  </si>
  <si>
    <t>Korea, North</t>
  </si>
  <si>
    <t>Korea, South</t>
  </si>
  <si>
    <t>Libya</t>
  </si>
  <si>
    <t>Madagascar</t>
  </si>
  <si>
    <t>Malawi</t>
  </si>
  <si>
    <t>Malaysia</t>
  </si>
  <si>
    <t>Mali</t>
  </si>
  <si>
    <t>Morocco</t>
  </si>
  <si>
    <t>Mozambique</t>
  </si>
  <si>
    <t>U.K.</t>
  </si>
  <si>
    <t>U.S.</t>
  </si>
  <si>
    <t xml:space="preserve">       Figure 3</t>
  </si>
  <si>
    <t>thought of as quasi-public goods.  As such, quasi-public goods qualify in principle for public support in</t>
  </si>
  <si>
    <t>their provision.  The efficiency criterion states that public support for a quasi-public good should</t>
  </si>
  <si>
    <t>continue up to the point where the marginal resource cost is equal to the value of external benefits</t>
  </si>
  <si>
    <t>indicators.  One way to perceive this phenomenon is in terms of moral hazard.  If the provider of</t>
  </si>
  <si>
    <t>a quasi-public good knows that government will provide an unspecified level of support, then the</t>
  </si>
  <si>
    <t>to society.  In practice, while there has been a substantial expansion of public sector support for</t>
  </si>
  <si>
    <t>health care services, costs have risen at a rate faster than improvements in basic health care</t>
  </si>
  <si>
    <t>Azerbajian</t>
  </si>
  <si>
    <t>Bangladesh</t>
  </si>
  <si>
    <t>Belarus</t>
  </si>
  <si>
    <t>Benin</t>
  </si>
  <si>
    <t>Bolivia</t>
  </si>
  <si>
    <t>Brazil</t>
  </si>
  <si>
    <t>incentive to provide cost-effective forms of health care is diminished.  This becomes particularly</t>
  </si>
  <si>
    <t>so when payment systems function largely on a third-party basis, I.e., through insurance premiums</t>
  </si>
  <si>
    <t>rather than through out of pocket expenditures.  In the United States at least, this problem has become</t>
  </si>
  <si>
    <t>somewhat acute, with health care expenditures projected to rise upward to one-fifth of the Gross</t>
  </si>
  <si>
    <t>Domestic Product by the year 2020 unless fundamental reforms are undertaken.  It is this trend that</t>
  </si>
  <si>
    <t>Military &amp; Other Public</t>
  </si>
  <si>
    <t>Country Name</t>
  </si>
  <si>
    <t>Country Code</t>
  </si>
  <si>
    <t>Indicator Name</t>
  </si>
  <si>
    <t>Indicator Code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</si>
  <si>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</si>
  <si>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</si>
  <si>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</si>
  <si>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</si>
  <si>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</si>
  <si>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</si>
  <si>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</si>
  <si>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</si>
  <si>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</si>
  <si>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</si>
  <si>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</si>
  <si>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</si>
  <si>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</si>
  <si>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</si>
  <si>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</si>
  <si>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</si>
  <si>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</si>
  <si>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</si>
  <si>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</si>
  <si>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</si>
  <si>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</si>
  <si>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</si>
  <si>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</si>
  <si>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</si>
  <si>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</si>
  <si>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</si>
  <si>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</si>
  <si>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</si>
  <si>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</si>
  <si>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</si>
  <si>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</si>
  <si>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</si>
  <si>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</si>
  <si>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</si>
  <si>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</si>
  <si>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</si>
  <si>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</si>
  <si>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</si>
  <si>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</si>
  <si>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</si>
  <si>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</si>
  <si>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</si>
  <si>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</si>
  <si>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</si>
  <si>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</si>
  <si>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</si>
  <si>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</si>
  <si>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</si>
  <si>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</si>
  <si>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</si>
  <si>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</si>
  <si>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</si>
  <si>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AUS</t>
  </si>
  <si>
    <t>Life expectancy at birth, total (years)</t>
  </si>
  <si>
    <t>SP.DYN.LE00.IN</t>
  </si>
  <si>
    <t>AUT</t>
  </si>
  <si>
    <t>BEL</t>
  </si>
  <si>
    <t>CAN</t>
  </si>
  <si>
    <t>CZE</t>
  </si>
  <si>
    <t>DNK</t>
  </si>
  <si>
    <t>FIN</t>
  </si>
  <si>
    <t>FRA</t>
  </si>
  <si>
    <t>DEU</t>
  </si>
  <si>
    <t>GRC</t>
  </si>
  <si>
    <t>ITA</t>
  </si>
  <si>
    <t>JPN</t>
  </si>
  <si>
    <t>MEX</t>
  </si>
  <si>
    <t>NLD</t>
  </si>
  <si>
    <t>PRT</t>
  </si>
  <si>
    <t>ESP</t>
  </si>
  <si>
    <t>SWE</t>
  </si>
  <si>
    <t>CHE</t>
  </si>
  <si>
    <t>TUR</t>
  </si>
  <si>
    <t>GBR</t>
  </si>
  <si>
    <t>USA</t>
  </si>
  <si>
    <t>Health expenditure per capita, PPP (constant 2005 international $)</t>
  </si>
  <si>
    <t>SH.XPD.PCAP.PP.KD</t>
  </si>
  <si>
    <t>Health expenditure, total (% of GDP)</t>
  </si>
  <si>
    <t>SH.XPD.TOTL.ZS</t>
  </si>
  <si>
    <t>Mean</t>
  </si>
  <si>
    <t>Median</t>
  </si>
  <si>
    <t>StdDev</t>
  </si>
  <si>
    <t>Cvar</t>
  </si>
  <si>
    <t>StDev</t>
  </si>
  <si>
    <t>PPP PC HCExp</t>
  </si>
  <si>
    <t>Somalia</t>
  </si>
  <si>
    <t>South Africa</t>
  </si>
  <si>
    <t>Sri Lanka</t>
  </si>
  <si>
    <t>Sudan</t>
  </si>
  <si>
    <t>Syria</t>
  </si>
  <si>
    <t>Taiwan</t>
  </si>
  <si>
    <t>Tajikistan</t>
  </si>
  <si>
    <t>Tanzania</t>
  </si>
  <si>
    <t>Thailand</t>
  </si>
  <si>
    <t>Tunisia</t>
  </si>
  <si>
    <t>Uganda</t>
  </si>
  <si>
    <t>Ukraine</t>
  </si>
  <si>
    <t>Uzbekistan</t>
  </si>
  <si>
    <t>Venezuela</t>
  </si>
  <si>
    <t>Vietnam</t>
  </si>
  <si>
    <t>Yemen</t>
  </si>
  <si>
    <t>Zaire</t>
  </si>
  <si>
    <t>Zambia</t>
  </si>
  <si>
    <t>Zimbabwe</t>
  </si>
  <si>
    <t xml:space="preserve">            International Health Care</t>
  </si>
  <si>
    <t>at the curative level, but also incentives to promote preventive medical care choices - balanced diets and</t>
  </si>
  <si>
    <t>better educated and healthier populations tend to be more productive than those that do not.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</si>
</sst>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&quot;$&quot;#,###;[Red]\(&quot;$&quot;#,##0.00\)"/>
    <numFmt numFmtId="166" formatCode="&quot;$&quot;#,###;\-&quot;$&quot;#,###"/>
    <numFmt numFmtId="167" formatCode="&quot;$&quot;#,##0"/>
  </numFmts>
  <fonts count="8">
    <font>
      <sz val="9"/>
      <name val="Helv"/>
    </font>
    <font>
      <b/>
      <sz val="9"/>
      <name val="Helv"/>
    </font>
    <font>
      <sz val="9"/>
      <name val="Helv"/>
    </font>
    <font>
      <b/>
      <sz val="12"/>
      <name val="Helv"/>
    </font>
    <font>
      <b/>
      <sz val="12"/>
      <color indexed="12"/>
      <name val="Helv"/>
    </font>
    <font>
      <sz val="10"/>
      <name val="Helv"/>
    </font>
    <font>
      <sz val="12"/>
      <name val="Helv"/>
    </font>
    <font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2" fontId="6" fillId="0" borderId="0" xfId="0" applyNumberFormat="1" applyFont="1"/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6" fillId="0" borderId="0" xfId="0" applyNumberFormat="1" applyFont="1"/>
    <xf numFmtId="0" fontId="3" fillId="0" borderId="0" xfId="0" applyFont="1" applyAlignment="1">
      <alignment horizontal="center"/>
    </xf>
    <xf numFmtId="2" fontId="6" fillId="0" borderId="0" xfId="0" applyNumberFormat="1" applyFont="1" applyAlignment="1">
      <alignment horizontal="right"/>
    </xf>
    <xf numFmtId="2" fontId="6" fillId="0" borderId="4" xfId="0" applyNumberFormat="1" applyFont="1" applyBorder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/>
    <xf numFmtId="167" fontId="6" fillId="0" borderId="4" xfId="0" applyNumberFormat="1" applyFont="1" applyBorder="1"/>
    <xf numFmtId="2" fontId="6" fillId="0" borderId="0" xfId="0" applyNumberFormat="1" applyFont="1" applyBorder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2" fontId="3" fillId="0" borderId="4" xfId="0" applyNumberFormat="1" applyFont="1" applyBorder="1"/>
    <xf numFmtId="167" fontId="3" fillId="0" borderId="4" xfId="0" applyNumberFormat="1" applyFont="1" applyBorder="1"/>
    <xf numFmtId="0" fontId="3" fillId="0" borderId="4" xfId="0" applyFont="1" applyBorder="1"/>
    <xf numFmtId="4" fontId="3" fillId="0" borderId="4" xfId="0" applyNumberFormat="1" applyFont="1" applyBorder="1"/>
    <xf numFmtId="0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U.S. Health Care Expenditures</a:t>
            </a:r>
          </a:p>
        </c:rich>
      </c:tx>
      <c:layout>
        <c:manualLayout>
          <c:xMode val="edge"/>
          <c:yMode val="edge"/>
          <c:x val="0.32822552618009149"/>
          <c:y val="3.1977812269904524E-2"/>
        </c:manualLayout>
      </c:layout>
      <c:overlay val="0"/>
      <c:spPr>
        <a:solidFill>
          <a:srgbClr val="FFFFFF"/>
        </a:solidFill>
        <a:ln w="25400">
          <a:solidFill>
            <a:srgbClr val="DD0806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194475215210027"/>
          <c:y val="0.37210545186797994"/>
          <c:w val="0.61806210192976296"/>
          <c:h val="0.36919837802526134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5CF-CE4E-842D-7A295F6A0833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CF-CE4E-842D-7A295F6A0833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5CF-CE4E-842D-7A295F6A0833}"/>
              </c:ext>
            </c:extLst>
          </c:dPt>
          <c:dPt>
            <c:idx val="3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CF-CE4E-842D-7A295F6A0833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5CF-CE4E-842D-7A295F6A083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'IHC File'!$H$65:$H$69</c:f>
              <c:strCache>
                <c:ptCount val="5"/>
                <c:pt idx="0">
                  <c:v>Nursing Homes</c:v>
                </c:pt>
                <c:pt idx="1">
                  <c:v>Administrative and Research Costs</c:v>
                </c:pt>
                <c:pt idx="2">
                  <c:v>Doctors</c:v>
                </c:pt>
                <c:pt idx="3">
                  <c:v>Dental, vision, home health</c:v>
                </c:pt>
                <c:pt idx="4">
                  <c:v>Hospitals</c:v>
                </c:pt>
              </c:strCache>
            </c:strRef>
          </c:cat>
          <c:val>
            <c:numRef>
              <c:f>'IHC File'!$I$65:$I$69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19</c:v>
                </c:pt>
                <c:pt idx="3">
                  <c:v>24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CF-CE4E-842D-7A295F6A083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Life Expectancy and Per Capita Health Care Expenditures</a:t>
            </a:r>
          </a:p>
        </c:rich>
      </c:tx>
      <c:layout>
        <c:manualLayout>
          <c:xMode val="edge"/>
          <c:yMode val="edge"/>
          <c:x val="0.18547418722407141"/>
          <c:y val="2.6379709649596909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9868936077642861E-2"/>
          <c:y val="0.16787087958834399"/>
          <c:w val="0.85853515529492852"/>
          <c:h val="0.68347429546682903"/>
        </c:manualLayout>
      </c:layout>
      <c:scatterChart>
        <c:scatterStyle val="lineMarker"/>
        <c:varyColors val="0"/>
        <c:ser>
          <c:idx val="1"/>
          <c:order val="0"/>
          <c:tx>
            <c:strRef>
              <c:f>'IHC File'!$J$33</c:f>
              <c:strCache>
                <c:ptCount val="1"/>
                <c:pt idx="0">
                  <c:v>Life Expectancy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Mexico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D4E-B941-8AF5-3429310A824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Turkey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D4E-B941-8AF5-3429310A824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Greece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D4E-B941-8AF5-3429310A824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Czech Republic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D4E-B941-8AF5-3429310A824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Portugal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D4E-B941-8AF5-3429310A824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Spain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D4E-B941-8AF5-3429310A824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6329995435642853"/>
                  <c:y val="0.42207535439355054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U.Kingdom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D4E-B941-8AF5-3429310A824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5756363928764284"/>
                  <c:y val="0.26139894107327849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Sweden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D4E-B941-8AF5-3429310A824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Finland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D4E-B941-8AF5-3429310A824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27534312330171429"/>
                  <c:y val="0.34773253629014111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Denmark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D4E-B941-8AF5-3429310A824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33461837901249997"/>
                  <c:y val="0.18225981212448775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Japan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D4E-B941-8AF5-3429310A824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2639942011307141"/>
                  <c:y val="0.2829823398774941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Italy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D4E-B941-8AF5-3429310A824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Australia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D4E-B941-8AF5-3429310A824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Netherlands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D4E-B941-8AF5-3429310A824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Belgium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7D4E-B941-8AF5-3429310A8245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48567467582385715"/>
                  <c:y val="0.4772329291154350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Germany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D4E-B941-8AF5-3429310A824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France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D4E-B941-8AF5-3429310A824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Austria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D4E-B941-8AF5-3429310A824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Canada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D4E-B941-8AF5-3429310A824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Switzerland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D4E-B941-8AF5-3429310A8245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76484200917142853"/>
                  <c:y val="0.48922370622888817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United States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D4E-B941-8AF5-3429310A82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name>Life Expectancy Trend</c:name>
            <c:spPr>
              <a:ln w="25400">
                <a:solidFill>
                  <a:srgbClr val="0000D4"/>
                </a:solidFill>
                <a:prstDash val="solid"/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Mode val="edge"/>
                  <c:yMode val="edge"/>
                  <c:x val="0.34226679910421426"/>
                  <c:y val="0.7074558496937353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Helv"/>
                      <a:ea typeface="Helv"/>
                      <a:cs typeface="Helv"/>
                    </a:defRPr>
                  </a:pPr>
                  <a:endParaRPr lang="en-US"/>
                </a:p>
              </c:txPr>
            </c:trendlineLbl>
          </c:trendline>
          <c:xVal>
            <c:numRef>
              <c:f>'IHC File'!$I$34:$I$54</c:f>
              <c:numCache>
                <c:formatCode>"$"#,###;[Red]\("$"#,##0.00\)</c:formatCode>
                <c:ptCount val="21"/>
                <c:pt idx="0">
                  <c:v>85</c:v>
                </c:pt>
                <c:pt idx="1">
                  <c:v>146</c:v>
                </c:pt>
                <c:pt idx="2">
                  <c:v>500</c:v>
                </c:pt>
                <c:pt idx="3">
                  <c:v>662</c:v>
                </c:pt>
                <c:pt idx="4">
                  <c:v>874</c:v>
                </c:pt>
                <c:pt idx="5">
                  <c:v>971</c:v>
                </c:pt>
                <c:pt idx="6">
                  <c:v>1211</c:v>
                </c:pt>
                <c:pt idx="7">
                  <c:v>1348</c:v>
                </c:pt>
                <c:pt idx="8">
                  <c:v>1357</c:v>
                </c:pt>
                <c:pt idx="9">
                  <c:v>1362</c:v>
                </c:pt>
                <c:pt idx="10">
                  <c:v>1484</c:v>
                </c:pt>
                <c:pt idx="11">
                  <c:v>1522</c:v>
                </c:pt>
                <c:pt idx="12">
                  <c:v>1606</c:v>
                </c:pt>
                <c:pt idx="13">
                  <c:v>1641</c:v>
                </c:pt>
                <c:pt idx="14">
                  <c:v>1653</c:v>
                </c:pt>
                <c:pt idx="15">
                  <c:v>1816</c:v>
                </c:pt>
                <c:pt idx="16">
                  <c:v>1866</c:v>
                </c:pt>
                <c:pt idx="17">
                  <c:v>1965</c:v>
                </c:pt>
                <c:pt idx="18">
                  <c:v>2010</c:v>
                </c:pt>
                <c:pt idx="19">
                  <c:v>2294</c:v>
                </c:pt>
                <c:pt idx="20">
                  <c:v>3498</c:v>
                </c:pt>
              </c:numCache>
            </c:numRef>
          </c:xVal>
          <c:yVal>
            <c:numRef>
              <c:f>'IHC File'!$J$34:$J$54</c:f>
              <c:numCache>
                <c:formatCode>0.00</c:formatCode>
                <c:ptCount val="21"/>
                <c:pt idx="0">
                  <c:v>73.7</c:v>
                </c:pt>
                <c:pt idx="1">
                  <c:v>71.900000000000006</c:v>
                </c:pt>
                <c:pt idx="2">
                  <c:v>78.099999999999994</c:v>
                </c:pt>
                <c:pt idx="3">
                  <c:v>73.8</c:v>
                </c:pt>
                <c:pt idx="4">
                  <c:v>75.3</c:v>
                </c:pt>
                <c:pt idx="5">
                  <c:v>78.3</c:v>
                </c:pt>
                <c:pt idx="6">
                  <c:v>76.400000000000006</c:v>
                </c:pt>
                <c:pt idx="7">
                  <c:v>78.099999999999994</c:v>
                </c:pt>
                <c:pt idx="8">
                  <c:v>75.5</c:v>
                </c:pt>
                <c:pt idx="9">
                  <c:v>77.3</c:v>
                </c:pt>
                <c:pt idx="10">
                  <c:v>79.599999999999994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77.7</c:v>
                </c:pt>
                <c:pt idx="14">
                  <c:v>77.099999999999994</c:v>
                </c:pt>
                <c:pt idx="15">
                  <c:v>76</c:v>
                </c:pt>
                <c:pt idx="16">
                  <c:v>78.400000000000006</c:v>
                </c:pt>
                <c:pt idx="17">
                  <c:v>76.5</c:v>
                </c:pt>
                <c:pt idx="18">
                  <c:v>79.099999999999994</c:v>
                </c:pt>
                <c:pt idx="19">
                  <c:v>77.599999999999994</c:v>
                </c:pt>
                <c:pt idx="20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7D4E-B941-8AF5-3429310A8245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axId val="396184447"/>
        <c:axId val="1"/>
      </c:scatterChart>
      <c:valAx>
        <c:axId val="396184447"/>
        <c:scaling>
          <c:orientation val="minMax"/>
        </c:scaling>
        <c:delete val="0"/>
        <c:axPos val="b"/>
        <c:numFmt formatCode="&quot;$&quot;#,###;[Red]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96184447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872785846221427"/>
          <c:y val="0.92328983773589191"/>
          <c:w val="0.40536626486085714"/>
          <c:h val="3.83704867630500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U.S. Health Care Financing</a:t>
            </a:r>
          </a:p>
        </c:rich>
      </c:tx>
      <c:layout>
        <c:manualLayout>
          <c:xMode val="edge"/>
          <c:yMode val="edge"/>
          <c:x val="0.34064845687166051"/>
          <c:y val="3.1251009247601658E-2"/>
        </c:manualLayout>
      </c:layout>
      <c:overlay val="0"/>
      <c:spPr>
        <a:solidFill>
          <a:srgbClr val="FFFFFF"/>
        </a:solidFill>
        <a:ln w="25400">
          <a:solidFill>
            <a:srgbClr val="DD0806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16220133564922"/>
          <c:y val="0.38921711517467522"/>
          <c:w val="0.57970000555352752"/>
          <c:h val="0.32955609752016296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E1-2040-B343-A0175893D060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E1-2040-B343-A0175893D060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E1-2040-B343-A0175893D060}"/>
              </c:ext>
            </c:extLst>
          </c:dPt>
          <c:dPt>
            <c:idx val="3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E1-2040-B343-A0175893D060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E1-2040-B343-A0175893D060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E1-2040-B343-A0175893D06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'IHC File'!$D$65:$D$70</c:f>
              <c:strCache>
                <c:ptCount val="6"/>
                <c:pt idx="0">
                  <c:v>Medicaid</c:v>
                </c:pt>
                <c:pt idx="1">
                  <c:v>Medicare</c:v>
                </c:pt>
                <c:pt idx="2">
                  <c:v>Military &amp; Other Public</c:v>
                </c:pt>
                <c:pt idx="3">
                  <c:v>Other Private</c:v>
                </c:pt>
                <c:pt idx="4">
                  <c:v>Copayments</c:v>
                </c:pt>
                <c:pt idx="5">
                  <c:v>Private Insurance</c:v>
                </c:pt>
              </c:strCache>
            </c:strRef>
          </c:cat>
          <c:val>
            <c:numRef>
              <c:f>'IHC File'!$E$65:$E$70</c:f>
              <c:numCache>
                <c:formatCode>General</c:formatCode>
                <c:ptCount val="6"/>
                <c:pt idx="0">
                  <c:v>13</c:v>
                </c:pt>
                <c:pt idx="1">
                  <c:v>17</c:v>
                </c:pt>
                <c:pt idx="2">
                  <c:v>13</c:v>
                </c:pt>
                <c:pt idx="3">
                  <c:v>5</c:v>
                </c:pt>
                <c:pt idx="4">
                  <c:v>18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E1-2040-B343-A0175893D06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Health Expenditures Share of U.S. GDP</a:t>
            </a:r>
          </a:p>
        </c:rich>
      </c:tx>
      <c:layout>
        <c:manualLayout>
          <c:xMode val="edge"/>
          <c:yMode val="edge"/>
          <c:x val="0.27451846902839289"/>
          <c:y val="2.8948285562507583E-2"/>
        </c:manualLayout>
      </c:layout>
      <c:overlay val="0"/>
      <c:spPr>
        <a:solidFill>
          <a:srgbClr val="FFFFFF"/>
        </a:solidFill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8238079330554844E-2"/>
          <c:y val="0.13158311619321628"/>
          <c:w val="0.8470855615733266"/>
          <c:h val="0.7342337883581469"/>
        </c:manualLayout>
      </c:layout>
      <c:lineChart>
        <c:grouping val="standard"/>
        <c:varyColors val="0"/>
        <c:ser>
          <c:idx val="0"/>
          <c:order val="0"/>
          <c:tx>
            <c:strRef>
              <c:f>'IHC File'!$E$262</c:f>
              <c:strCache>
                <c:ptCount val="1"/>
                <c:pt idx="0">
                  <c:v>Actual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name>Health Share Expenditure Trend</c:nam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Mode val="edge"/>
                  <c:yMode val="edge"/>
                  <c:x val="0.33530470145610841"/>
                  <c:y val="0.19211134964209578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Helv"/>
                      <a:ea typeface="Helv"/>
                      <a:cs typeface="Helv"/>
                    </a:defRPr>
                  </a:pPr>
                  <a:endParaRPr lang="en-US"/>
                </a:p>
              </c:txPr>
            </c:trendlineLbl>
          </c:trendline>
          <c:cat>
            <c:numRef>
              <c:f>'IHC File'!$D$263:$D$313</c:f>
              <c:numCache>
                <c:formatCode>General</c:formatCode>
                <c:ptCount val="5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</c:numCache>
            </c:numRef>
          </c:cat>
          <c:val>
            <c:numRef>
              <c:f>'IHC File'!$E$263:$E$313</c:f>
              <c:numCache>
                <c:formatCode>0.00</c:formatCode>
                <c:ptCount val="51"/>
                <c:pt idx="0">
                  <c:v>5.0999999999999996</c:v>
                </c:pt>
                <c:pt idx="1">
                  <c:v>5.2147214132737121</c:v>
                </c:pt>
                <c:pt idx="2">
                  <c:v>5.3320234153049775</c:v>
                </c:pt>
                <c:pt idx="3">
                  <c:v>5.4519640548760195</c:v>
                </c:pt>
                <c:pt idx="4">
                  <c:v>5.5746026865412857</c:v>
                </c:pt>
                <c:pt idx="5">
                  <c:v>5.7</c:v>
                </c:pt>
                <c:pt idx="6">
                  <c:v>5.9559570089138854</c:v>
                </c:pt>
                <c:pt idx="7">
                  <c:v>6.2234077003562147</c:v>
                </c:pt>
                <c:pt idx="8">
                  <c:v>6.5028681951342504</c:v>
                </c:pt>
                <c:pt idx="9">
                  <c:v>6.7948777903250903</c:v>
                </c:pt>
                <c:pt idx="10">
                  <c:v>7.1</c:v>
                </c:pt>
                <c:pt idx="11">
                  <c:v>7.2</c:v>
                </c:pt>
                <c:pt idx="12">
                  <c:v>7.4</c:v>
                </c:pt>
                <c:pt idx="13">
                  <c:v>7.3</c:v>
                </c:pt>
                <c:pt idx="14">
                  <c:v>7.6</c:v>
                </c:pt>
                <c:pt idx="15">
                  <c:v>8</c:v>
                </c:pt>
                <c:pt idx="16">
                  <c:v>8.1999999999999993</c:v>
                </c:pt>
                <c:pt idx="17">
                  <c:v>8.4</c:v>
                </c:pt>
                <c:pt idx="18">
                  <c:v>8.3000000000000007</c:v>
                </c:pt>
                <c:pt idx="19">
                  <c:v>8.4</c:v>
                </c:pt>
                <c:pt idx="20">
                  <c:v>8.9</c:v>
                </c:pt>
                <c:pt idx="21">
                  <c:v>9.1999999999999993</c:v>
                </c:pt>
                <c:pt idx="22">
                  <c:v>10</c:v>
                </c:pt>
                <c:pt idx="23">
                  <c:v>10.1</c:v>
                </c:pt>
                <c:pt idx="24">
                  <c:v>10</c:v>
                </c:pt>
                <c:pt idx="25">
                  <c:v>10.199999999999999</c:v>
                </c:pt>
                <c:pt idx="26">
                  <c:v>10.4</c:v>
                </c:pt>
                <c:pt idx="27">
                  <c:v>10.7</c:v>
                </c:pt>
                <c:pt idx="28">
                  <c:v>11.1</c:v>
                </c:pt>
                <c:pt idx="29">
                  <c:v>11.4</c:v>
                </c:pt>
                <c:pt idx="30">
                  <c:v>12.1</c:v>
                </c:pt>
                <c:pt idx="31">
                  <c:v>12.9</c:v>
                </c:pt>
                <c:pt idx="32">
                  <c:v>13.3</c:v>
                </c:pt>
                <c:pt idx="33">
                  <c:v>13.6</c:v>
                </c:pt>
                <c:pt idx="34">
                  <c:v>13.7</c:v>
                </c:pt>
                <c:pt idx="35">
                  <c:v>13.756440486746243</c:v>
                </c:pt>
                <c:pt idx="36">
                  <c:v>13.813113493824176</c:v>
                </c:pt>
                <c:pt idx="37">
                  <c:v>13.870019979157938</c:v>
                </c:pt>
                <c:pt idx="38">
                  <c:v>13.927160904618068</c:v>
                </c:pt>
                <c:pt idx="39">
                  <c:v>13.984537236037768</c:v>
                </c:pt>
                <c:pt idx="40">
                  <c:v>14.042149943229223</c:v>
                </c:pt>
                <c:pt idx="41">
                  <c:v>14.1</c:v>
                </c:pt>
                <c:pt idx="42">
                  <c:v>14.9</c:v>
                </c:pt>
                <c:pt idx="43">
                  <c:v>14.961384179015987</c:v>
                </c:pt>
                <c:pt idx="44">
                  <c:v>15.023021245108046</c:v>
                </c:pt>
                <c:pt idx="45">
                  <c:v>15.084912240106078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864F-92DF-325ABDDF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783199"/>
        <c:axId val="1"/>
      </c:lineChart>
      <c:catAx>
        <c:axId val="32578319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25783199"/>
        <c:crosses val="autoZero"/>
        <c:crossBetween val="midCat"/>
      </c:valAx>
      <c:spPr>
        <a:solidFill>
          <a:srgbClr val="FFFFFF"/>
        </a:solidFill>
        <a:ln w="25400">
          <a:solidFill>
            <a:srgbClr val="1FB71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315124286011992"/>
          <c:y val="0.93424012497183562"/>
          <c:w val="0.11961161864808546"/>
          <c:h val="3.42116102102362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Funding Sources for U.S. Health Care Services</a:t>
            </a:r>
          </a:p>
        </c:rich>
      </c:tx>
      <c:layout>
        <c:manualLayout>
          <c:xMode val="edge"/>
          <c:yMode val="edge"/>
          <c:x val="0.23242941843380555"/>
          <c:y val="3.0387727892889599E-2"/>
        </c:manualLayout>
      </c:layout>
      <c:overlay val="0"/>
      <c:spPr>
        <a:solidFill>
          <a:srgbClr val="FFFFFF"/>
        </a:solidFill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7659419510002329E-2"/>
          <c:y val="0.14641359802937715"/>
          <c:w val="0.84377738456642015"/>
          <c:h val="0.66853001364357123"/>
        </c:manualLayout>
      </c:layout>
      <c:areaChart>
        <c:grouping val="stacked"/>
        <c:varyColors val="0"/>
        <c:ser>
          <c:idx val="0"/>
          <c:order val="0"/>
          <c:tx>
            <c:strRef>
              <c:f>'IHC File'!$D$489</c:f>
              <c:strCache>
                <c:ptCount val="1"/>
                <c:pt idx="0">
                  <c:v>Private Copay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'IHC File'!$C$490:$C$524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'IHC File'!$D$490:$D$524</c:f>
              <c:numCache>
                <c:formatCode>0.00</c:formatCode>
                <c:ptCount val="35"/>
                <c:pt idx="0">
                  <c:v>13.1</c:v>
                </c:pt>
                <c:pt idx="1">
                  <c:v>14.036259287479906</c:v>
                </c:pt>
                <c:pt idx="2">
                  <c:v>15.039433189722589</c:v>
                </c:pt>
                <c:pt idx="3">
                  <c:v>16.114304105929559</c:v>
                </c:pt>
                <c:pt idx="4">
                  <c:v>17.265996234208348</c:v>
                </c:pt>
                <c:pt idx="5">
                  <c:v>18.5</c:v>
                </c:pt>
                <c:pt idx="6">
                  <c:v>19.632574409174481</c:v>
                </c:pt>
                <c:pt idx="7">
                  <c:v>20.834485293609337</c:v>
                </c:pt>
                <c:pt idx="8">
                  <c:v>22.109977448845228</c:v>
                </c:pt>
                <c:pt idx="9">
                  <c:v>23.463555537817495</c:v>
                </c:pt>
                <c:pt idx="10">
                  <c:v>24.9</c:v>
                </c:pt>
                <c:pt idx="11">
                  <c:v>26.4</c:v>
                </c:pt>
                <c:pt idx="12">
                  <c:v>29</c:v>
                </c:pt>
                <c:pt idx="13">
                  <c:v>32</c:v>
                </c:pt>
                <c:pt idx="14">
                  <c:v>34.799999999999997</c:v>
                </c:pt>
                <c:pt idx="15">
                  <c:v>38.1</c:v>
                </c:pt>
                <c:pt idx="16">
                  <c:v>41.9</c:v>
                </c:pt>
                <c:pt idx="17">
                  <c:v>46.4</c:v>
                </c:pt>
                <c:pt idx="18">
                  <c:v>49.7</c:v>
                </c:pt>
                <c:pt idx="19">
                  <c:v>54.3</c:v>
                </c:pt>
                <c:pt idx="20">
                  <c:v>60.3</c:v>
                </c:pt>
                <c:pt idx="21">
                  <c:v>68.5</c:v>
                </c:pt>
                <c:pt idx="22">
                  <c:v>75.5</c:v>
                </c:pt>
                <c:pt idx="23">
                  <c:v>82.3</c:v>
                </c:pt>
                <c:pt idx="24">
                  <c:v>90.8</c:v>
                </c:pt>
                <c:pt idx="25">
                  <c:v>100.6</c:v>
                </c:pt>
                <c:pt idx="26">
                  <c:v>108</c:v>
                </c:pt>
                <c:pt idx="27">
                  <c:v>116</c:v>
                </c:pt>
                <c:pt idx="28">
                  <c:v>129.19999999999999</c:v>
                </c:pt>
                <c:pt idx="29">
                  <c:v>136.19999999999999</c:v>
                </c:pt>
                <c:pt idx="30">
                  <c:v>148.4</c:v>
                </c:pt>
                <c:pt idx="31">
                  <c:v>155.1</c:v>
                </c:pt>
                <c:pt idx="32">
                  <c:v>164.4</c:v>
                </c:pt>
                <c:pt idx="33">
                  <c:v>169.4</c:v>
                </c:pt>
                <c:pt idx="34">
                  <c:v>174.9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4-E846-9985-5FA53DCC3628}"/>
            </c:ext>
          </c:extLst>
        </c:ser>
        <c:ser>
          <c:idx val="1"/>
          <c:order val="1"/>
          <c:tx>
            <c:strRef>
              <c:f>'IHC File'!$E$489</c:f>
              <c:strCache>
                <c:ptCount val="1"/>
                <c:pt idx="0">
                  <c:v>Private Insurance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'IHC File'!$C$490:$C$524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'IHC File'!$E$490:$E$524</c:f>
              <c:numCache>
                <c:formatCode>0.00</c:formatCode>
                <c:ptCount val="35"/>
                <c:pt idx="0">
                  <c:v>5.9</c:v>
                </c:pt>
                <c:pt idx="1">
                  <c:v>6.5566440828920136</c:v>
                </c:pt>
                <c:pt idx="2">
                  <c:v>7.286369767749636</c:v>
                </c:pt>
                <c:pt idx="3">
                  <c:v>8.0973107158438822</c:v>
                </c:pt>
                <c:pt idx="4">
                  <c:v>8.998505829216251</c:v>
                </c:pt>
                <c:pt idx="5">
                  <c:v>10</c:v>
                </c:pt>
                <c:pt idx="6">
                  <c:v>11.026495914215699</c:v>
                </c:pt>
                <c:pt idx="7">
                  <c:v>12.158361214621552</c:v>
                </c:pt>
                <c:pt idx="8">
                  <c:v>13.406412025658318</c:v>
                </c:pt>
                <c:pt idx="9">
                  <c:v>14.782574742521366</c:v>
                </c:pt>
                <c:pt idx="10">
                  <c:v>16.3</c:v>
                </c:pt>
                <c:pt idx="11">
                  <c:v>18.600000000000001</c:v>
                </c:pt>
                <c:pt idx="12">
                  <c:v>21.3</c:v>
                </c:pt>
                <c:pt idx="13">
                  <c:v>23.9</c:v>
                </c:pt>
                <c:pt idx="14">
                  <c:v>26.8</c:v>
                </c:pt>
                <c:pt idx="15">
                  <c:v>31.3</c:v>
                </c:pt>
                <c:pt idx="16">
                  <c:v>37.9</c:v>
                </c:pt>
                <c:pt idx="17">
                  <c:v>45.9</c:v>
                </c:pt>
                <c:pt idx="18">
                  <c:v>52.5</c:v>
                </c:pt>
                <c:pt idx="19">
                  <c:v>60.9</c:v>
                </c:pt>
                <c:pt idx="20">
                  <c:v>69.7</c:v>
                </c:pt>
                <c:pt idx="21">
                  <c:v>82.1</c:v>
                </c:pt>
                <c:pt idx="22">
                  <c:v>95.3</c:v>
                </c:pt>
                <c:pt idx="23">
                  <c:v>106.1</c:v>
                </c:pt>
                <c:pt idx="24">
                  <c:v>118.8</c:v>
                </c:pt>
                <c:pt idx="25">
                  <c:v>132.30000000000001</c:v>
                </c:pt>
                <c:pt idx="26">
                  <c:v>140.1</c:v>
                </c:pt>
                <c:pt idx="27">
                  <c:v>152.1</c:v>
                </c:pt>
                <c:pt idx="28">
                  <c:v>175.1</c:v>
                </c:pt>
                <c:pt idx="29">
                  <c:v>203.8</c:v>
                </c:pt>
                <c:pt idx="30">
                  <c:v>232.4</c:v>
                </c:pt>
                <c:pt idx="31">
                  <c:v>251.9</c:v>
                </c:pt>
                <c:pt idx="32">
                  <c:v>276.60000000000002</c:v>
                </c:pt>
                <c:pt idx="33">
                  <c:v>296.5</c:v>
                </c:pt>
                <c:pt idx="34">
                  <c:v>313.3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4-E846-9985-5FA53DCC3628}"/>
            </c:ext>
          </c:extLst>
        </c:ser>
        <c:ser>
          <c:idx val="2"/>
          <c:order val="2"/>
          <c:tx>
            <c:strRef>
              <c:f>'IHC File'!$F$489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'IHC File'!$C$490:$C$524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'IHC File'!$F$490:$F$524</c:f>
              <c:numCache>
                <c:formatCode>0.00</c:formatCode>
                <c:ptCount val="35"/>
                <c:pt idx="0">
                  <c:v>5.2</c:v>
                </c:pt>
                <c:pt idx="1">
                  <c:v>5.1145975435175544</c:v>
                </c:pt>
                <c:pt idx="2">
                  <c:v>5.014607927888636</c:v>
                </c:pt>
                <c:pt idx="3">
                  <c:v>4.8975395946648268</c:v>
                </c:pt>
                <c:pt idx="4">
                  <c:v>4.7604754149737802</c:v>
                </c:pt>
                <c:pt idx="5">
                  <c:v>7.1999990000000009</c:v>
                </c:pt>
                <c:pt idx="6">
                  <c:v>8.0800780061819584</c:v>
                </c:pt>
                <c:pt idx="7">
                  <c:v>9.269404359562305</c:v>
                </c:pt>
                <c:pt idx="8">
                  <c:v>10.010960559615675</c:v>
                </c:pt>
                <c:pt idx="9">
                  <c:v>12.144500987271661</c:v>
                </c:pt>
                <c:pt idx="10">
                  <c:v>10.9</c:v>
                </c:pt>
                <c:pt idx="11">
                  <c:v>11.9</c:v>
                </c:pt>
                <c:pt idx="12">
                  <c:v>13.5</c:v>
                </c:pt>
                <c:pt idx="13">
                  <c:v>14.9</c:v>
                </c:pt>
                <c:pt idx="14">
                  <c:v>17.3</c:v>
                </c:pt>
                <c:pt idx="15">
                  <c:v>19.2</c:v>
                </c:pt>
                <c:pt idx="16">
                  <c:v>20.5</c:v>
                </c:pt>
                <c:pt idx="17">
                  <c:v>22.7</c:v>
                </c:pt>
                <c:pt idx="18">
                  <c:v>25.6</c:v>
                </c:pt>
                <c:pt idx="19">
                  <c:v>28.7</c:v>
                </c:pt>
                <c:pt idx="20">
                  <c:v>32.1</c:v>
                </c:pt>
                <c:pt idx="21">
                  <c:v>35.9</c:v>
                </c:pt>
                <c:pt idx="22">
                  <c:v>39.299999999999997</c:v>
                </c:pt>
                <c:pt idx="23">
                  <c:v>39.1</c:v>
                </c:pt>
                <c:pt idx="24">
                  <c:v>43.3</c:v>
                </c:pt>
                <c:pt idx="25">
                  <c:v>47.8</c:v>
                </c:pt>
                <c:pt idx="26">
                  <c:v>53.8</c:v>
                </c:pt>
                <c:pt idx="27">
                  <c:v>59.5</c:v>
                </c:pt>
                <c:pt idx="28">
                  <c:v>64.599999999999994</c:v>
                </c:pt>
                <c:pt idx="29">
                  <c:v>70.099999999999994</c:v>
                </c:pt>
                <c:pt idx="30">
                  <c:v>77.5</c:v>
                </c:pt>
                <c:pt idx="31">
                  <c:v>83.3</c:v>
                </c:pt>
                <c:pt idx="32">
                  <c:v>89</c:v>
                </c:pt>
                <c:pt idx="33">
                  <c:v>93.9</c:v>
                </c:pt>
                <c:pt idx="34">
                  <c:v>98.2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F4-E846-9985-5FA53DCC3628}"/>
            </c:ext>
          </c:extLst>
        </c:ser>
        <c:ser>
          <c:idx val="3"/>
          <c:order val="3"/>
          <c:tx>
            <c:strRef>
              <c:f>'IHC File'!$G$489</c:f>
              <c:strCache>
                <c:ptCount val="1"/>
                <c:pt idx="0">
                  <c:v>Medicare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'IHC File'!$C$490:$C$524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'IHC File'!$G$490:$G$524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9.9999999999999995E-7</c:v>
                </c:pt>
                <c:pt idx="6">
                  <c:v>0.7</c:v>
                </c:pt>
                <c:pt idx="7">
                  <c:v>1.4</c:v>
                </c:pt>
                <c:pt idx="8">
                  <c:v>2.9</c:v>
                </c:pt>
                <c:pt idx="9">
                  <c:v>3.4</c:v>
                </c:pt>
                <c:pt idx="10">
                  <c:v>7.7</c:v>
                </c:pt>
                <c:pt idx="11">
                  <c:v>8.5</c:v>
                </c:pt>
                <c:pt idx="12">
                  <c:v>9.4</c:v>
                </c:pt>
                <c:pt idx="13">
                  <c:v>10.8</c:v>
                </c:pt>
                <c:pt idx="14">
                  <c:v>13.5</c:v>
                </c:pt>
                <c:pt idx="15">
                  <c:v>16.399999999999999</c:v>
                </c:pt>
                <c:pt idx="16">
                  <c:v>19.8</c:v>
                </c:pt>
                <c:pt idx="17">
                  <c:v>23</c:v>
                </c:pt>
                <c:pt idx="18">
                  <c:v>26.8</c:v>
                </c:pt>
                <c:pt idx="19">
                  <c:v>31</c:v>
                </c:pt>
                <c:pt idx="20">
                  <c:v>37.5</c:v>
                </c:pt>
                <c:pt idx="21">
                  <c:v>44.9</c:v>
                </c:pt>
                <c:pt idx="22">
                  <c:v>52.5</c:v>
                </c:pt>
                <c:pt idx="23">
                  <c:v>59.8</c:v>
                </c:pt>
                <c:pt idx="24">
                  <c:v>66.5</c:v>
                </c:pt>
                <c:pt idx="25">
                  <c:v>72.2</c:v>
                </c:pt>
                <c:pt idx="26">
                  <c:v>76.900000000000006</c:v>
                </c:pt>
                <c:pt idx="27">
                  <c:v>82.6</c:v>
                </c:pt>
                <c:pt idx="28">
                  <c:v>90.4</c:v>
                </c:pt>
                <c:pt idx="29">
                  <c:v>102.5</c:v>
                </c:pt>
                <c:pt idx="30">
                  <c:v>112.1</c:v>
                </c:pt>
                <c:pt idx="31">
                  <c:v>123</c:v>
                </c:pt>
                <c:pt idx="32">
                  <c:v>138.69999999999999</c:v>
                </c:pt>
                <c:pt idx="33">
                  <c:v>151.69999999999999</c:v>
                </c:pt>
                <c:pt idx="34">
                  <c:v>169.2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F4-E846-9985-5FA53DCC3628}"/>
            </c:ext>
          </c:extLst>
        </c:ser>
        <c:ser>
          <c:idx val="4"/>
          <c:order val="4"/>
          <c:tx>
            <c:strRef>
              <c:f>'IHC File'!$H$489</c:f>
              <c:strCache>
                <c:ptCount val="1"/>
                <c:pt idx="0">
                  <c:v>Public Assistance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'IHC File'!$C$490:$C$524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'IHC File'!$H$490:$H$524</c:f>
              <c:numCache>
                <c:formatCode>0.00</c:formatCode>
                <c:ptCount val="35"/>
                <c:pt idx="0">
                  <c:v>0.5</c:v>
                </c:pt>
                <c:pt idx="1">
                  <c:v>0.58540245648244615</c:v>
                </c:pt>
                <c:pt idx="2">
                  <c:v>0.68539207211136455</c:v>
                </c:pt>
                <c:pt idx="3">
                  <c:v>0.80246040533517338</c:v>
                </c:pt>
                <c:pt idx="4">
                  <c:v>0.93952458502621983</c:v>
                </c:pt>
                <c:pt idx="5">
                  <c:v>1.1000000000000001</c:v>
                </c:pt>
                <c:pt idx="6">
                  <c:v>1.5594887926268315</c:v>
                </c:pt>
                <c:pt idx="7">
                  <c:v>2.2109139039351748</c:v>
                </c:pt>
                <c:pt idx="8">
                  <c:v>3.1344504133179454</c:v>
                </c:pt>
                <c:pt idx="9">
                  <c:v>4.4437639005580687</c:v>
                </c:pt>
                <c:pt idx="10">
                  <c:v>6.3</c:v>
                </c:pt>
                <c:pt idx="11">
                  <c:v>7.7</c:v>
                </c:pt>
                <c:pt idx="12">
                  <c:v>8.9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14.5</c:v>
                </c:pt>
                <c:pt idx="16">
                  <c:v>16.399999999999999</c:v>
                </c:pt>
                <c:pt idx="17">
                  <c:v>18.8</c:v>
                </c:pt>
                <c:pt idx="18">
                  <c:v>20.9</c:v>
                </c:pt>
                <c:pt idx="19">
                  <c:v>24</c:v>
                </c:pt>
                <c:pt idx="20">
                  <c:v>28</c:v>
                </c:pt>
                <c:pt idx="21">
                  <c:v>32.6</c:v>
                </c:pt>
                <c:pt idx="22">
                  <c:v>34.6</c:v>
                </c:pt>
                <c:pt idx="23">
                  <c:v>38</c:v>
                </c:pt>
                <c:pt idx="24">
                  <c:v>41.1</c:v>
                </c:pt>
                <c:pt idx="25">
                  <c:v>44.4</c:v>
                </c:pt>
                <c:pt idx="26">
                  <c:v>49</c:v>
                </c:pt>
                <c:pt idx="27">
                  <c:v>54</c:v>
                </c:pt>
                <c:pt idx="28">
                  <c:v>58.9</c:v>
                </c:pt>
                <c:pt idx="29">
                  <c:v>66.400000000000006</c:v>
                </c:pt>
                <c:pt idx="30">
                  <c:v>80.400000000000006</c:v>
                </c:pt>
                <c:pt idx="31">
                  <c:v>99.2</c:v>
                </c:pt>
                <c:pt idx="32">
                  <c:v>112.4</c:v>
                </c:pt>
                <c:pt idx="33">
                  <c:v>124.4</c:v>
                </c:pt>
                <c:pt idx="34">
                  <c:v>134.80000000000001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F4-E846-9985-5FA53DCC3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480399"/>
        <c:axId val="1"/>
      </c:areaChart>
      <c:catAx>
        <c:axId val="39848039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#;\-\$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98480399"/>
        <c:crosses val="autoZero"/>
        <c:crossBetween val="midCat"/>
      </c:valAx>
      <c:spPr>
        <a:solidFill>
          <a:srgbClr val="FFFFFF"/>
        </a:solidFill>
        <a:ln w="25400">
          <a:solidFill>
            <a:srgbClr val="1FB71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820825960620377"/>
          <c:y val="0.91715687822175884"/>
          <c:w val="0.71682013920341703"/>
          <c:h val="4.1437810763031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Evolution of U.S. Health Care Funding Sources</a:t>
            </a:r>
          </a:p>
        </c:rich>
      </c:tx>
      <c:layout>
        <c:manualLayout>
          <c:xMode val="edge"/>
          <c:yMode val="edge"/>
          <c:x val="0.23425915270812614"/>
          <c:y val="3.022070881684534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2522522498167462E-2"/>
          <c:y val="0.13187218392805244"/>
          <c:w val="0.85435690987669533"/>
          <c:h val="0.667602931135765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'IHC File'!$C$334</c:f>
              <c:strCache>
                <c:ptCount val="1"/>
                <c:pt idx="0">
                  <c:v>Private Copay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'IHC File'!$B$335:$B$369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'IHC File'!$C$335:$C$369</c:f>
              <c:numCache>
                <c:formatCode>0.0000</c:formatCode>
                <c:ptCount val="35"/>
                <c:pt idx="0">
                  <c:v>0.53036437246963564</c:v>
                </c:pt>
                <c:pt idx="1">
                  <c:v>0.53384212042921908</c:v>
                </c:pt>
                <c:pt idx="2">
                  <c:v>0.53662809278093426</c:v>
                </c:pt>
                <c:pt idx="3">
                  <c:v>0.53873066372195788</c:v>
                </c:pt>
                <c:pt idx="4">
                  <c:v>0.54016158925137692</c:v>
                </c:pt>
                <c:pt idx="5">
                  <c:v>0.50271739130434789</c:v>
                </c:pt>
                <c:pt idx="6">
                  <c:v>0.47885919599371995</c:v>
                </c:pt>
                <c:pt idx="7">
                  <c:v>0.4541758868672961</c:v>
                </c:pt>
                <c:pt idx="8">
                  <c:v>0.4288053802811726</c:v>
                </c:pt>
                <c:pt idx="9">
                  <c:v>0.40291575914989275</c:v>
                </c:pt>
                <c:pt idx="10">
                  <c:v>0.37670196671709522</c:v>
                </c:pt>
                <c:pt idx="11">
                  <c:v>0.36114911080711348</c:v>
                </c:pt>
                <c:pt idx="12">
                  <c:v>0.3532277710109622</c:v>
                </c:pt>
                <c:pt idx="13">
                  <c:v>0.34858387799564272</c:v>
                </c:pt>
                <c:pt idx="14">
                  <c:v>0.33365292425695109</c:v>
                </c:pt>
                <c:pt idx="15">
                  <c:v>0.3188284518828452</c:v>
                </c:pt>
                <c:pt idx="16">
                  <c:v>0.30695970695970692</c:v>
                </c:pt>
                <c:pt idx="17">
                  <c:v>0.29591836734693877</c:v>
                </c:pt>
                <c:pt idx="18">
                  <c:v>0.28319088319088315</c:v>
                </c:pt>
                <c:pt idx="19">
                  <c:v>0.27300150829562597</c:v>
                </c:pt>
                <c:pt idx="20">
                  <c:v>0.26493848857644992</c:v>
                </c:pt>
                <c:pt idx="21">
                  <c:v>0.25946969696969696</c:v>
                </c:pt>
                <c:pt idx="22">
                  <c:v>0.25403768506056523</c:v>
                </c:pt>
                <c:pt idx="23">
                  <c:v>0.25299723332308643</c:v>
                </c:pt>
                <c:pt idx="24">
                  <c:v>0.25187239944521495</c:v>
                </c:pt>
                <c:pt idx="25">
                  <c:v>0.25320916184243647</c:v>
                </c:pt>
                <c:pt idx="26">
                  <c:v>0.25245441795231421</c:v>
                </c:pt>
                <c:pt idx="27">
                  <c:v>0.24989228780697972</c:v>
                </c:pt>
                <c:pt idx="28">
                  <c:v>0.24932458510227712</c:v>
                </c:pt>
                <c:pt idx="29">
                  <c:v>0.23523316062176164</c:v>
                </c:pt>
                <c:pt idx="30">
                  <c:v>0.22802704363859866</c:v>
                </c:pt>
                <c:pt idx="31">
                  <c:v>0.21768421052631579</c:v>
                </c:pt>
                <c:pt idx="32">
                  <c:v>0.21047241070285494</c:v>
                </c:pt>
                <c:pt idx="33">
                  <c:v>0.20265582007417157</c:v>
                </c:pt>
                <c:pt idx="34">
                  <c:v>0.19642857142857142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F-8548-BFFA-53E9F7F7ECCE}"/>
            </c:ext>
          </c:extLst>
        </c:ser>
        <c:ser>
          <c:idx val="1"/>
          <c:order val="1"/>
          <c:tx>
            <c:strRef>
              <c:f>'IHC File'!$D$334</c:f>
              <c:strCache>
                <c:ptCount val="1"/>
                <c:pt idx="0">
                  <c:v>Private Insurance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'IHC File'!$B$335:$B$369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'IHC File'!$D$335:$D$369</c:f>
              <c:numCache>
                <c:formatCode>0.00</c:formatCode>
                <c:ptCount val="35"/>
                <c:pt idx="0">
                  <c:v>0.23886639676113364</c:v>
                </c:pt>
                <c:pt idx="1">
                  <c:v>0.24936934466812624</c:v>
                </c:pt>
                <c:pt idx="2">
                  <c:v>0.25998790396144378</c:v>
                </c:pt>
                <c:pt idx="3">
                  <c:v>0.27070790942218337</c:v>
                </c:pt>
                <c:pt idx="4">
                  <c:v>0.28151559537393189</c:v>
                </c:pt>
                <c:pt idx="5">
                  <c:v>0.27173913043478265</c:v>
                </c:pt>
                <c:pt idx="6">
                  <c:v>0.2689478648119582</c:v>
                </c:pt>
                <c:pt idx="7">
                  <c:v>0.26504300008781495</c:v>
                </c:pt>
                <c:pt idx="8">
                  <c:v>0.2600066698470897</c:v>
                </c:pt>
                <c:pt idx="9">
                  <c:v>0.25384611104541266</c:v>
                </c:pt>
                <c:pt idx="10">
                  <c:v>0.24659606656580935</c:v>
                </c:pt>
                <c:pt idx="11">
                  <c:v>0.25444596443228451</c:v>
                </c:pt>
                <c:pt idx="12">
                  <c:v>0.25943970767356878</c:v>
                </c:pt>
                <c:pt idx="13">
                  <c:v>0.26034858387799564</c:v>
                </c:pt>
                <c:pt idx="14">
                  <c:v>0.25695110258868648</c:v>
                </c:pt>
                <c:pt idx="15">
                  <c:v>0.26192468619246861</c:v>
                </c:pt>
                <c:pt idx="16">
                  <c:v>0.27765567765567767</c:v>
                </c:pt>
                <c:pt idx="17">
                  <c:v>0.29272959183673464</c:v>
                </c:pt>
                <c:pt idx="18">
                  <c:v>0.29914529914529908</c:v>
                </c:pt>
                <c:pt idx="19">
                  <c:v>0.30618401206636503</c:v>
                </c:pt>
                <c:pt idx="20">
                  <c:v>0.30623901581722324</c:v>
                </c:pt>
                <c:pt idx="21">
                  <c:v>0.31098484848484848</c:v>
                </c:pt>
                <c:pt idx="22">
                  <c:v>0.32065948855989229</c:v>
                </c:pt>
                <c:pt idx="23">
                  <c:v>0.32616046726098991</c:v>
                </c:pt>
                <c:pt idx="24">
                  <c:v>0.32954230235783633</c:v>
                </c:pt>
                <c:pt idx="25">
                  <c:v>0.33299773470928778</c:v>
                </c:pt>
                <c:pt idx="26">
                  <c:v>0.32748948106591869</c:v>
                </c:pt>
                <c:pt idx="27">
                  <c:v>0.32766049116760015</c:v>
                </c:pt>
                <c:pt idx="28">
                  <c:v>0.33790042454650715</c:v>
                </c:pt>
                <c:pt idx="29">
                  <c:v>0.35198618307426599</c:v>
                </c:pt>
                <c:pt idx="30">
                  <c:v>0.35709895513214507</c:v>
                </c:pt>
                <c:pt idx="31">
                  <c:v>0.35354385964912283</c:v>
                </c:pt>
                <c:pt idx="32">
                  <c:v>0.35411599027013191</c:v>
                </c:pt>
                <c:pt idx="33">
                  <c:v>0.35470750089723652</c:v>
                </c:pt>
                <c:pt idx="34">
                  <c:v>0.3518643306379155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F-8548-BFFA-53E9F7F7ECCE}"/>
            </c:ext>
          </c:extLst>
        </c:ser>
        <c:ser>
          <c:idx val="2"/>
          <c:order val="2"/>
          <c:tx>
            <c:strRef>
              <c:f>'IHC File'!$E$334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'IHC File'!$B$335:$B$369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'IHC File'!$E$335:$E$369</c:f>
              <c:numCache>
                <c:formatCode>0.0000</c:formatCode>
                <c:ptCount val="35"/>
                <c:pt idx="0">
                  <c:v>0.2105263157894737</c:v>
                </c:pt>
                <c:pt idx="1">
                  <c:v>0.19452387860980477</c:v>
                </c:pt>
                <c:pt idx="2">
                  <c:v>0.17892825177919278</c:v>
                </c:pt>
                <c:pt idx="3">
                  <c:v>0.16373370758638484</c:v>
                </c:pt>
                <c:pt idx="4">
                  <c:v>0.1489300664070396</c:v>
                </c:pt>
                <c:pt idx="5">
                  <c:v>0.19565214673913048</c:v>
                </c:pt>
                <c:pt idx="6">
                  <c:v>0.19708162449641403</c:v>
                </c:pt>
                <c:pt idx="7">
                  <c:v>0.20206594434214922</c:v>
                </c:pt>
                <c:pt idx="8">
                  <c:v>0.19415459647924807</c:v>
                </c:pt>
                <c:pt idx="9">
                  <c:v>0.20854515535365167</c:v>
                </c:pt>
                <c:pt idx="10">
                  <c:v>0.16490166414523447</c:v>
                </c:pt>
                <c:pt idx="11">
                  <c:v>0.16279069767441859</c:v>
                </c:pt>
                <c:pt idx="12">
                  <c:v>0.16443361753958585</c:v>
                </c:pt>
                <c:pt idx="13">
                  <c:v>0.16230936819172115</c:v>
                </c:pt>
                <c:pt idx="14">
                  <c:v>0.16586768935762225</c:v>
                </c:pt>
                <c:pt idx="15">
                  <c:v>0.1606694560669456</c:v>
                </c:pt>
                <c:pt idx="16">
                  <c:v>0.15018315018315018</c:v>
                </c:pt>
                <c:pt idx="17">
                  <c:v>0.14477040816326528</c:v>
                </c:pt>
                <c:pt idx="18">
                  <c:v>0.14586894586894586</c:v>
                </c:pt>
                <c:pt idx="19">
                  <c:v>0.14429361488185019</c:v>
                </c:pt>
                <c:pt idx="20">
                  <c:v>0.14103690685413006</c:v>
                </c:pt>
                <c:pt idx="21">
                  <c:v>0.13598484848484849</c:v>
                </c:pt>
                <c:pt idx="22">
                  <c:v>0.13223418573351275</c:v>
                </c:pt>
                <c:pt idx="23">
                  <c:v>0.12019674146941287</c:v>
                </c:pt>
                <c:pt idx="24">
                  <c:v>0.12011095700416088</c:v>
                </c:pt>
                <c:pt idx="25">
                  <c:v>0.12031210672036245</c:v>
                </c:pt>
                <c:pt idx="26">
                  <c:v>0.12575970079476392</c:v>
                </c:pt>
                <c:pt idx="27">
                  <c:v>0.12817750969409736</c:v>
                </c:pt>
                <c:pt idx="28">
                  <c:v>0.12466229255113856</c:v>
                </c:pt>
                <c:pt idx="29">
                  <c:v>0.12107081174438686</c:v>
                </c:pt>
                <c:pt idx="30">
                  <c:v>0.11908420405654579</c:v>
                </c:pt>
                <c:pt idx="31">
                  <c:v>0.11691228070175438</c:v>
                </c:pt>
                <c:pt idx="32">
                  <c:v>0.11394187684035334</c:v>
                </c:pt>
                <c:pt idx="33">
                  <c:v>0.11233401124536428</c:v>
                </c:pt>
                <c:pt idx="34">
                  <c:v>0.11028751123090745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F-8548-BFFA-53E9F7F7ECCE}"/>
            </c:ext>
          </c:extLst>
        </c:ser>
        <c:ser>
          <c:idx val="3"/>
          <c:order val="3"/>
          <c:tx>
            <c:strRef>
              <c:f>'IHC File'!$F$334</c:f>
              <c:strCache>
                <c:ptCount val="1"/>
                <c:pt idx="0">
                  <c:v>Medicare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'IHC File'!$B$335:$B$369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'IHC File'!$F$335:$F$369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2.7173913043478262E-8</c:v>
                </c:pt>
                <c:pt idx="6">
                  <c:v>1.7073738278509276E-2</c:v>
                </c:pt>
                <c:pt idx="7">
                  <c:v>3.0518932080805986E-2</c:v>
                </c:pt>
                <c:pt idx="8">
                  <c:v>5.6243187298246136E-2</c:v>
                </c:pt>
                <c:pt idx="9">
                  <c:v>5.8384739640233586E-2</c:v>
                </c:pt>
                <c:pt idx="10">
                  <c:v>0.11649016641452344</c:v>
                </c:pt>
                <c:pt idx="11">
                  <c:v>0.11627906976744184</c:v>
                </c:pt>
                <c:pt idx="12">
                  <c:v>0.11449451887941534</c:v>
                </c:pt>
                <c:pt idx="13">
                  <c:v>0.11764705882352942</c:v>
                </c:pt>
                <c:pt idx="14">
                  <c:v>0.12943432406519656</c:v>
                </c:pt>
                <c:pt idx="15">
                  <c:v>0.13723849372384936</c:v>
                </c:pt>
                <c:pt idx="16">
                  <c:v>0.14505494505494507</c:v>
                </c:pt>
                <c:pt idx="17">
                  <c:v>0.14668367346938774</c:v>
                </c:pt>
                <c:pt idx="18">
                  <c:v>0.15270655270655267</c:v>
                </c:pt>
                <c:pt idx="19">
                  <c:v>0.15585721468074412</c:v>
                </c:pt>
                <c:pt idx="20">
                  <c:v>0.16476274165202109</c:v>
                </c:pt>
                <c:pt idx="21">
                  <c:v>0.17007575757575757</c:v>
                </c:pt>
                <c:pt idx="22">
                  <c:v>0.17664872139973078</c:v>
                </c:pt>
                <c:pt idx="23">
                  <c:v>0.18383031048263143</c:v>
                </c:pt>
                <c:pt idx="24">
                  <c:v>0.18446601941747573</c:v>
                </c:pt>
                <c:pt idx="25">
                  <c:v>0.18172665492071485</c:v>
                </c:pt>
                <c:pt idx="26">
                  <c:v>0.17975689574567558</c:v>
                </c:pt>
                <c:pt idx="27">
                  <c:v>0.17794054286945279</c:v>
                </c:pt>
                <c:pt idx="28">
                  <c:v>0.17445001929756854</c:v>
                </c:pt>
                <c:pt idx="29">
                  <c:v>0.1770293609671848</c:v>
                </c:pt>
                <c:pt idx="30">
                  <c:v>0.17224953902888754</c:v>
                </c:pt>
                <c:pt idx="31">
                  <c:v>0.17263157894736841</c:v>
                </c:pt>
                <c:pt idx="32">
                  <c:v>0.17757009345794392</c:v>
                </c:pt>
                <c:pt idx="33">
                  <c:v>0.18148103840172269</c:v>
                </c:pt>
                <c:pt idx="34">
                  <c:v>0.19002695417789756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2F-8548-BFFA-53E9F7F7E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27519"/>
        <c:axId val="1"/>
      </c:barChart>
      <c:catAx>
        <c:axId val="39542751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95427519"/>
        <c:crosses val="autoZero"/>
        <c:crossBetween val="between"/>
      </c:valAx>
      <c:spPr>
        <a:solidFill>
          <a:srgbClr val="FFFFFF"/>
        </a:solidFill>
        <a:ln w="25400">
          <a:solidFill>
            <a:srgbClr val="1FB71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17078776244832"/>
          <c:y val="0.90936860167052824"/>
          <c:w val="0.72049453690062326"/>
          <c:h val="4.9452068973019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Life Expectancy and Per Capita Health Care Expenditures</a:t>
            </a:r>
          </a:p>
        </c:rich>
      </c:tx>
      <c:layout>
        <c:manualLayout>
          <c:xMode val="edge"/>
          <c:yMode val="edge"/>
          <c:x val="0.18426696206601628"/>
          <c:y val="2.949950765134477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214033511487129E-2"/>
          <c:y val="0.1946967504988755"/>
          <c:w val="0.85799304211988825"/>
          <c:h val="0.62833951297364365"/>
        </c:manualLayout>
      </c:layout>
      <c:scatterChart>
        <c:scatterStyle val="lineMarker"/>
        <c:varyColors val="0"/>
        <c:ser>
          <c:idx val="1"/>
          <c:order val="0"/>
          <c:tx>
            <c:strRef>
              <c:f>'IHC File'!$J$33</c:f>
              <c:strCache>
                <c:ptCount val="1"/>
                <c:pt idx="0">
                  <c:v>Life Expectancy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Mexico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251-3E43-84D5-9324414102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Turkey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251-3E43-84D5-9324414102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Greece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8251-3E43-84D5-9324414102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Czech Republic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251-3E43-84D5-9324414102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Portugal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8251-3E43-84D5-9324414102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Spain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8251-3E43-84D5-93244141026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6277558156746953"/>
                  <c:y val="0.4218429594142302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U.Kingdom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251-3E43-84D5-93244141026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5893668652442751"/>
                  <c:y val="0.27434542115750638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Sweden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251-3E43-84D5-93244141026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Finland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251-3E43-84D5-93244141026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2764004430990244"/>
                  <c:y val="0.35399409181613728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Denmark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251-3E43-84D5-93244141026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33398386874465447"/>
                  <c:y val="0.20059665202914445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Japan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251-3E43-84D5-93244141026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2611734977766264"/>
                  <c:y val="0.2949950765134477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Italy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251-3E43-84D5-93244141026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Australia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251-3E43-84D5-93244141026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Netherlands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251-3E43-84D5-93244141026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Belgium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251-3E43-84D5-93244141026A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48562022294481372"/>
                  <c:y val="0.47494207318665083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Germany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251-3E43-84D5-93244141026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France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251-3E43-84D5-93244141026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Austria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251-3E43-84D5-93244141026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Canada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251-3E43-84D5-93244141026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Switzerland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251-3E43-84D5-93244141026A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76394011356535918"/>
                  <c:y val="0.48674187624718873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United States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251-3E43-84D5-9324414102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name>Life Expectancy Trend</c:name>
            <c:spPr>
              <a:ln w="25400">
                <a:solidFill>
                  <a:srgbClr val="0000D4"/>
                </a:solidFill>
                <a:prstDash val="solid"/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Mode val="edge"/>
                  <c:yMode val="edge"/>
                  <c:x val="0.34166165883073851"/>
                  <c:y val="0.67848867598092977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Helv"/>
                      <a:ea typeface="Helv"/>
                      <a:cs typeface="Helv"/>
                    </a:defRPr>
                  </a:pPr>
                  <a:endParaRPr lang="en-US"/>
                </a:p>
              </c:txPr>
            </c:trendlineLbl>
          </c:trendline>
          <c:xVal>
            <c:numRef>
              <c:f>'IHC File'!$I$34:$I$54</c:f>
              <c:numCache>
                <c:formatCode>"$"#,###;[Red]\("$"#,##0.00\)</c:formatCode>
                <c:ptCount val="21"/>
                <c:pt idx="0">
                  <c:v>85</c:v>
                </c:pt>
                <c:pt idx="1">
                  <c:v>146</c:v>
                </c:pt>
                <c:pt idx="2">
                  <c:v>500</c:v>
                </c:pt>
                <c:pt idx="3">
                  <c:v>662</c:v>
                </c:pt>
                <c:pt idx="4">
                  <c:v>874</c:v>
                </c:pt>
                <c:pt idx="5">
                  <c:v>971</c:v>
                </c:pt>
                <c:pt idx="6">
                  <c:v>1211</c:v>
                </c:pt>
                <c:pt idx="7">
                  <c:v>1348</c:v>
                </c:pt>
                <c:pt idx="8">
                  <c:v>1357</c:v>
                </c:pt>
                <c:pt idx="9">
                  <c:v>1362</c:v>
                </c:pt>
                <c:pt idx="10">
                  <c:v>1484</c:v>
                </c:pt>
                <c:pt idx="11">
                  <c:v>1522</c:v>
                </c:pt>
                <c:pt idx="12">
                  <c:v>1606</c:v>
                </c:pt>
                <c:pt idx="13">
                  <c:v>1641</c:v>
                </c:pt>
                <c:pt idx="14">
                  <c:v>1653</c:v>
                </c:pt>
                <c:pt idx="15">
                  <c:v>1816</c:v>
                </c:pt>
                <c:pt idx="16">
                  <c:v>1866</c:v>
                </c:pt>
                <c:pt idx="17">
                  <c:v>1965</c:v>
                </c:pt>
                <c:pt idx="18">
                  <c:v>2010</c:v>
                </c:pt>
                <c:pt idx="19">
                  <c:v>2294</c:v>
                </c:pt>
                <c:pt idx="20">
                  <c:v>3498</c:v>
                </c:pt>
              </c:numCache>
            </c:numRef>
          </c:xVal>
          <c:yVal>
            <c:numRef>
              <c:f>'IHC File'!$J$34:$J$54</c:f>
              <c:numCache>
                <c:formatCode>0.00</c:formatCode>
                <c:ptCount val="21"/>
                <c:pt idx="0">
                  <c:v>73.7</c:v>
                </c:pt>
                <c:pt idx="1">
                  <c:v>71.900000000000006</c:v>
                </c:pt>
                <c:pt idx="2">
                  <c:v>78.099999999999994</c:v>
                </c:pt>
                <c:pt idx="3">
                  <c:v>73.8</c:v>
                </c:pt>
                <c:pt idx="4">
                  <c:v>75.3</c:v>
                </c:pt>
                <c:pt idx="5">
                  <c:v>78.3</c:v>
                </c:pt>
                <c:pt idx="6">
                  <c:v>76.400000000000006</c:v>
                </c:pt>
                <c:pt idx="7">
                  <c:v>78.099999999999994</c:v>
                </c:pt>
                <c:pt idx="8">
                  <c:v>75.5</c:v>
                </c:pt>
                <c:pt idx="9">
                  <c:v>77.3</c:v>
                </c:pt>
                <c:pt idx="10">
                  <c:v>79.599999999999994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77.7</c:v>
                </c:pt>
                <c:pt idx="14">
                  <c:v>77.099999999999994</c:v>
                </c:pt>
                <c:pt idx="15">
                  <c:v>76</c:v>
                </c:pt>
                <c:pt idx="16">
                  <c:v>78.400000000000006</c:v>
                </c:pt>
                <c:pt idx="17">
                  <c:v>76.5</c:v>
                </c:pt>
                <c:pt idx="18">
                  <c:v>79.099999999999994</c:v>
                </c:pt>
                <c:pt idx="19">
                  <c:v>77.599999999999994</c:v>
                </c:pt>
                <c:pt idx="20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251-3E43-84D5-93244141026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axId val="325683871"/>
        <c:axId val="1"/>
      </c:scatterChart>
      <c:valAx>
        <c:axId val="325683871"/>
        <c:scaling>
          <c:orientation val="minMax"/>
        </c:scaling>
        <c:delete val="0"/>
        <c:axPos val="b"/>
        <c:numFmt formatCode="&quot;$&quot;#,###;[Red]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25683871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983657574967142"/>
          <c:y val="0.90268493413115003"/>
          <c:w val="0.40692287456245257"/>
          <c:h val="4.71992122421516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90"/>
                </a:solidFill>
                <a:latin typeface="Helv"/>
                <a:ea typeface="Helv"/>
                <a:cs typeface="Helv"/>
              </a:defRPr>
            </a:pPr>
            <a:r>
              <a:rPr lang="en-US"/>
              <a:t>Life Expectancy at Birth</a:t>
            </a:r>
          </a:p>
        </c:rich>
      </c:tx>
      <c:layout>
        <c:manualLayout>
          <c:xMode val="edge"/>
          <c:yMode val="edge"/>
          <c:x val="0.37821706261506688"/>
          <c:y val="2.697579568694924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2309027343380365E-2"/>
          <c:y val="0.13102529333661059"/>
          <c:w val="0.91669559243990784"/>
          <c:h val="0.58383329236754422"/>
        </c:manualLayout>
      </c:layout>
      <c:lineChart>
        <c:grouping val="standard"/>
        <c:varyColors val="0"/>
        <c:ser>
          <c:idx val="0"/>
          <c:order val="0"/>
          <c:tx>
            <c:strRef>
              <c:f>TimeSeriesData!$A$3</c:f>
              <c:strCache>
                <c:ptCount val="1"/>
                <c:pt idx="0">
                  <c:v>Australia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TimeSeriesData!$B$3:$BR$3</c:f>
              <c:numCache>
                <c:formatCode>0.00</c:formatCode>
                <c:ptCount val="66"/>
                <c:pt idx="0">
                  <c:v>70.817073170731717</c:v>
                </c:pt>
                <c:pt idx="1">
                  <c:v>70.973170731707327</c:v>
                </c:pt>
                <c:pt idx="2">
                  <c:v>70.942439024390254</c:v>
                </c:pt>
                <c:pt idx="3">
                  <c:v>70.911707317073194</c:v>
                </c:pt>
                <c:pt idx="4">
                  <c:v>70.880975609756106</c:v>
                </c:pt>
                <c:pt idx="5">
                  <c:v>70.850243902439033</c:v>
                </c:pt>
                <c:pt idx="6">
                  <c:v>70.819512195121959</c:v>
                </c:pt>
                <c:pt idx="7">
                  <c:v>70.869268292682932</c:v>
                </c:pt>
                <c:pt idx="8">
                  <c:v>70.919024390243919</c:v>
                </c:pt>
                <c:pt idx="9">
                  <c:v>70.968780487804878</c:v>
                </c:pt>
                <c:pt idx="10">
                  <c:v>71.018536585365851</c:v>
                </c:pt>
                <c:pt idx="11">
                  <c:v>71.068292682926838</c:v>
                </c:pt>
                <c:pt idx="12">
                  <c:v>71.457560975609766</c:v>
                </c:pt>
                <c:pt idx="13">
                  <c:v>71.846829268292694</c:v>
                </c:pt>
                <c:pt idx="14">
                  <c:v>72.236097560975622</c:v>
                </c:pt>
                <c:pt idx="15">
                  <c:v>72.62536585365855</c:v>
                </c:pt>
                <c:pt idx="16">
                  <c:v>73.014634146341479</c:v>
                </c:pt>
                <c:pt idx="17">
                  <c:v>73.344390243902438</c:v>
                </c:pt>
                <c:pt idx="18">
                  <c:v>73.674146341463413</c:v>
                </c:pt>
                <c:pt idx="19">
                  <c:v>74.003902439024401</c:v>
                </c:pt>
                <c:pt idx="20">
                  <c:v>74.333658536585361</c:v>
                </c:pt>
                <c:pt idx="21">
                  <c:v>74.663414634146349</c:v>
                </c:pt>
                <c:pt idx="22">
                  <c:v>74.904878048780503</c:v>
                </c:pt>
                <c:pt idx="23">
                  <c:v>75.146341463414643</c:v>
                </c:pt>
                <c:pt idx="24">
                  <c:v>75.387804878048797</c:v>
                </c:pt>
                <c:pt idx="25">
                  <c:v>75.629268292682937</c:v>
                </c:pt>
                <c:pt idx="26">
                  <c:v>75.870731707317091</c:v>
                </c:pt>
                <c:pt idx="27">
                  <c:v>76.151707317073175</c:v>
                </c:pt>
                <c:pt idx="28">
                  <c:v>76.432682926829287</c:v>
                </c:pt>
                <c:pt idx="29">
                  <c:v>76.71365853658537</c:v>
                </c:pt>
                <c:pt idx="30">
                  <c:v>76.994634146341468</c:v>
                </c:pt>
                <c:pt idx="31">
                  <c:v>77.27560975609758</c:v>
                </c:pt>
                <c:pt idx="32">
                  <c:v>77.378048780487816</c:v>
                </c:pt>
                <c:pt idx="33">
                  <c:v>77.878048780487816</c:v>
                </c:pt>
                <c:pt idx="34">
                  <c:v>77.878048780487816</c:v>
                </c:pt>
                <c:pt idx="35">
                  <c:v>77.82926829268294</c:v>
                </c:pt>
                <c:pt idx="36">
                  <c:v>78.078048780487819</c:v>
                </c:pt>
                <c:pt idx="37">
                  <c:v>78.480487804878052</c:v>
                </c:pt>
                <c:pt idx="38">
                  <c:v>78.631707317073179</c:v>
                </c:pt>
                <c:pt idx="39">
                  <c:v>78.931707317073176</c:v>
                </c:pt>
                <c:pt idx="40">
                  <c:v>79.234146341463429</c:v>
                </c:pt>
                <c:pt idx="41">
                  <c:v>79.634146341463421</c:v>
                </c:pt>
                <c:pt idx="42">
                  <c:v>79.936585365853674</c:v>
                </c:pt>
                <c:pt idx="43">
                  <c:v>80.239024390243912</c:v>
                </c:pt>
                <c:pt idx="44">
                  <c:v>80.490243902439033</c:v>
                </c:pt>
                <c:pt idx="45">
                  <c:v>80.841463414634148</c:v>
                </c:pt>
                <c:pt idx="46">
                  <c:v>81.041463414634151</c:v>
                </c:pt>
                <c:pt idx="47">
                  <c:v>81.292682926829272</c:v>
                </c:pt>
                <c:pt idx="48">
                  <c:v>81.395121951219522</c:v>
                </c:pt>
                <c:pt idx="49">
                  <c:v>81.543902439024407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2-5646-9DE2-2C2EE697B1C3}"/>
            </c:ext>
          </c:extLst>
        </c:ser>
        <c:ser>
          <c:idx val="1"/>
          <c:order val="1"/>
          <c:tx>
            <c:strRef>
              <c:f>TimeSeriesData!$A$4</c:f>
              <c:strCache>
                <c:ptCount val="1"/>
                <c:pt idx="0">
                  <c:v>Austria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TimeSeriesData!$B$4:$BR$4</c:f>
              <c:numCache>
                <c:formatCode>0.00</c:formatCode>
                <c:ptCount val="66"/>
                <c:pt idx="0">
                  <c:v>68.585609756097568</c:v>
                </c:pt>
                <c:pt idx="1">
                  <c:v>69.577317073170747</c:v>
                </c:pt>
                <c:pt idx="2">
                  <c:v>69.309512195121968</c:v>
                </c:pt>
                <c:pt idx="3">
                  <c:v>69.443658536585389</c:v>
                </c:pt>
                <c:pt idx="4">
                  <c:v>69.921951219512209</c:v>
                </c:pt>
                <c:pt idx="5">
                  <c:v>69.722195121951216</c:v>
                </c:pt>
                <c:pt idx="6">
                  <c:v>70.045853658536586</c:v>
                </c:pt>
                <c:pt idx="7">
                  <c:v>69.917804878048784</c:v>
                </c:pt>
                <c:pt idx="8">
                  <c:v>70.057560975609761</c:v>
                </c:pt>
                <c:pt idx="9">
                  <c:v>69.833170731707327</c:v>
                </c:pt>
                <c:pt idx="10">
                  <c:v>69.890731707317087</c:v>
                </c:pt>
                <c:pt idx="11">
                  <c:v>70.069268292682935</c:v>
                </c:pt>
                <c:pt idx="12">
                  <c:v>70.413658536585373</c:v>
                </c:pt>
                <c:pt idx="13">
                  <c:v>70.979268292682931</c:v>
                </c:pt>
                <c:pt idx="14">
                  <c:v>70.96243902439025</c:v>
                </c:pt>
                <c:pt idx="15">
                  <c:v>71.084146341463438</c:v>
                </c:pt>
                <c:pt idx="16">
                  <c:v>71.551219512195132</c:v>
                </c:pt>
                <c:pt idx="17">
                  <c:v>71.895365853658546</c:v>
                </c:pt>
                <c:pt idx="18">
                  <c:v>71.967073170731709</c:v>
                </c:pt>
                <c:pt idx="19">
                  <c:v>72.287317073170755</c:v>
                </c:pt>
                <c:pt idx="20">
                  <c:v>72.423658536585378</c:v>
                </c:pt>
                <c:pt idx="21">
                  <c:v>72.758048780487812</c:v>
                </c:pt>
                <c:pt idx="22">
                  <c:v>72.89707317073173</c:v>
                </c:pt>
                <c:pt idx="23">
                  <c:v>72.968536585365854</c:v>
                </c:pt>
                <c:pt idx="24">
                  <c:v>73.527560975609774</c:v>
                </c:pt>
                <c:pt idx="25">
                  <c:v>73.745121951219517</c:v>
                </c:pt>
                <c:pt idx="26">
                  <c:v>74.222926829268289</c:v>
                </c:pt>
                <c:pt idx="27">
                  <c:v>74.669268292682929</c:v>
                </c:pt>
                <c:pt idx="28">
                  <c:v>75.144146341463426</c:v>
                </c:pt>
                <c:pt idx="29">
                  <c:v>75.248048780487807</c:v>
                </c:pt>
                <c:pt idx="30">
                  <c:v>75.53</c:v>
                </c:pt>
                <c:pt idx="31">
                  <c:v>75.567804878048776</c:v>
                </c:pt>
                <c:pt idx="32">
                  <c:v>75.85536585365854</c:v>
                </c:pt>
                <c:pt idx="33">
                  <c:v>76.106341463414623</c:v>
                </c:pt>
                <c:pt idx="34">
                  <c:v>76.457073170731732</c:v>
                </c:pt>
                <c:pt idx="35">
                  <c:v>76.715609756097564</c:v>
                </c:pt>
                <c:pt idx="36">
                  <c:v>76.983658536585381</c:v>
                </c:pt>
                <c:pt idx="37">
                  <c:v>77.387560975609759</c:v>
                </c:pt>
                <c:pt idx="38">
                  <c:v>77.573170731707322</c:v>
                </c:pt>
                <c:pt idx="39">
                  <c:v>77.775609756097566</c:v>
                </c:pt>
                <c:pt idx="40">
                  <c:v>78.026829268292687</c:v>
                </c:pt>
                <c:pt idx="41">
                  <c:v>78.526829268292687</c:v>
                </c:pt>
                <c:pt idx="42">
                  <c:v>78.678048780487828</c:v>
                </c:pt>
                <c:pt idx="43">
                  <c:v>78.631707317073179</c:v>
                </c:pt>
                <c:pt idx="44">
                  <c:v>79.180487804878055</c:v>
                </c:pt>
                <c:pt idx="45">
                  <c:v>79.331707317073182</c:v>
                </c:pt>
                <c:pt idx="46">
                  <c:v>79.831707317073182</c:v>
                </c:pt>
                <c:pt idx="47">
                  <c:v>79.982926829268308</c:v>
                </c:pt>
                <c:pt idx="48">
                  <c:v>80.234146341463429</c:v>
                </c:pt>
                <c:pt idx="49">
                  <c:v>80.082926829268303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2-5646-9DE2-2C2EE697B1C3}"/>
            </c:ext>
          </c:extLst>
        </c:ser>
        <c:ser>
          <c:idx val="2"/>
          <c:order val="2"/>
          <c:tx>
            <c:strRef>
              <c:f>TimeSeriesData!$A$5</c:f>
              <c:strCache>
                <c:ptCount val="1"/>
                <c:pt idx="0">
                  <c:v>Belgium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TimeSeriesData!$B$5:$BR$5</c:f>
              <c:numCache>
                <c:formatCode>0.00</c:formatCode>
                <c:ptCount val="66"/>
                <c:pt idx="0">
                  <c:v>70.07034146341465</c:v>
                </c:pt>
                <c:pt idx="1">
                  <c:v>70.086219512195143</c:v>
                </c:pt>
                <c:pt idx="2">
                  <c:v>70.101243902439023</c:v>
                </c:pt>
                <c:pt idx="3">
                  <c:v>70.131463414634155</c:v>
                </c:pt>
                <c:pt idx="4">
                  <c:v>70.189439024390254</c:v>
                </c:pt>
                <c:pt idx="5">
                  <c:v>70.282146341463417</c:v>
                </c:pt>
                <c:pt idx="6">
                  <c:v>70.408536585365866</c:v>
                </c:pt>
                <c:pt idx="7">
                  <c:v>70.558000000000007</c:v>
                </c:pt>
                <c:pt idx="8">
                  <c:v>70.722975609756105</c:v>
                </c:pt>
                <c:pt idx="9">
                  <c:v>70.899414634146339</c:v>
                </c:pt>
                <c:pt idx="10">
                  <c:v>71.086317073170733</c:v>
                </c:pt>
                <c:pt idx="11">
                  <c:v>71.280195121951223</c:v>
                </c:pt>
                <c:pt idx="12">
                  <c:v>71.481073170731719</c:v>
                </c:pt>
                <c:pt idx="13">
                  <c:v>71.686487804878055</c:v>
                </c:pt>
                <c:pt idx="14">
                  <c:v>71.895951219512213</c:v>
                </c:pt>
                <c:pt idx="15">
                  <c:v>72.106536585365859</c:v>
                </c:pt>
                <c:pt idx="16">
                  <c:v>72.316268292682935</c:v>
                </c:pt>
                <c:pt idx="17">
                  <c:v>72.525658536585382</c:v>
                </c:pt>
                <c:pt idx="18">
                  <c:v>72.737707317073173</c:v>
                </c:pt>
                <c:pt idx="19">
                  <c:v>72.954390243902452</c:v>
                </c:pt>
                <c:pt idx="20">
                  <c:v>73.18463414634148</c:v>
                </c:pt>
                <c:pt idx="21">
                  <c:v>73.43734146341464</c:v>
                </c:pt>
                <c:pt idx="22">
                  <c:v>73.716487804878071</c:v>
                </c:pt>
                <c:pt idx="23">
                  <c:v>74.021000000000001</c:v>
                </c:pt>
                <c:pt idx="24">
                  <c:v>74.343853658536588</c:v>
                </c:pt>
                <c:pt idx="25">
                  <c:v>74.671048780487808</c:v>
                </c:pt>
                <c:pt idx="26">
                  <c:v>74.985609756097574</c:v>
                </c:pt>
                <c:pt idx="27">
                  <c:v>75.272560975609764</c:v>
                </c:pt>
                <c:pt idx="28">
                  <c:v>75.523024390243918</c:v>
                </c:pt>
                <c:pt idx="29">
                  <c:v>75.736560975609763</c:v>
                </c:pt>
                <c:pt idx="30">
                  <c:v>75.968292682926844</c:v>
                </c:pt>
                <c:pt idx="31">
                  <c:v>76.070731707317094</c:v>
                </c:pt>
                <c:pt idx="32">
                  <c:v>76.270731707317069</c:v>
                </c:pt>
                <c:pt idx="33">
                  <c:v>76.317073170731703</c:v>
                </c:pt>
                <c:pt idx="34">
                  <c:v>76.570731707317094</c:v>
                </c:pt>
                <c:pt idx="35">
                  <c:v>76.668292682926847</c:v>
                </c:pt>
                <c:pt idx="36">
                  <c:v>76.921951219512195</c:v>
                </c:pt>
                <c:pt idx="37">
                  <c:v>77.221951219512206</c:v>
                </c:pt>
                <c:pt idx="38">
                  <c:v>77.873170731707319</c:v>
                </c:pt>
                <c:pt idx="39">
                  <c:v>78.070731707317094</c:v>
                </c:pt>
                <c:pt idx="40">
                  <c:v>78.173170731707316</c:v>
                </c:pt>
                <c:pt idx="41">
                  <c:v>78.473170731707327</c:v>
                </c:pt>
                <c:pt idx="42">
                  <c:v>78.575609756097563</c:v>
                </c:pt>
                <c:pt idx="43">
                  <c:v>78.729268292682946</c:v>
                </c:pt>
                <c:pt idx="44">
                  <c:v>78.878048780487802</c:v>
                </c:pt>
                <c:pt idx="45">
                  <c:v>79.327641463414651</c:v>
                </c:pt>
                <c:pt idx="46">
                  <c:v>79.777236585365856</c:v>
                </c:pt>
                <c:pt idx="47">
                  <c:v>79.534146341463426</c:v>
                </c:pt>
                <c:pt idx="48">
                  <c:v>79.482926829268294</c:v>
                </c:pt>
                <c:pt idx="49">
                  <c:v>79.736585365853671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5646-9DE2-2C2EE697B1C3}"/>
            </c:ext>
          </c:extLst>
        </c:ser>
        <c:ser>
          <c:idx val="3"/>
          <c:order val="3"/>
          <c:tx>
            <c:strRef>
              <c:f>TimeSeriesData!$A$6</c:f>
              <c:strCache>
                <c:ptCount val="1"/>
                <c:pt idx="0">
                  <c:v>Canada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TimeSeriesData!$B$6:$BR$6</c:f>
              <c:numCache>
                <c:formatCode>0.00</c:formatCode>
                <c:ptCount val="66"/>
                <c:pt idx="0">
                  <c:v>71.133170731707324</c:v>
                </c:pt>
                <c:pt idx="1">
                  <c:v>71.346097560975622</c:v>
                </c:pt>
                <c:pt idx="2">
                  <c:v>71.367073170731715</c:v>
                </c:pt>
                <c:pt idx="3">
                  <c:v>71.380731707317082</c:v>
                </c:pt>
                <c:pt idx="4">
                  <c:v>71.776341463414639</c:v>
                </c:pt>
                <c:pt idx="5">
                  <c:v>71.872195121951236</c:v>
                </c:pt>
                <c:pt idx="6">
                  <c:v>72.004390243902449</c:v>
                </c:pt>
                <c:pt idx="7">
                  <c:v>72.20780487804879</c:v>
                </c:pt>
                <c:pt idx="8">
                  <c:v>72.353414634146347</c:v>
                </c:pt>
                <c:pt idx="9">
                  <c:v>72.501463414634145</c:v>
                </c:pt>
                <c:pt idx="10">
                  <c:v>72.700487804878051</c:v>
                </c:pt>
                <c:pt idx="11">
                  <c:v>73.029268292682929</c:v>
                </c:pt>
                <c:pt idx="12">
                  <c:v>72.933902439024394</c:v>
                </c:pt>
                <c:pt idx="13">
                  <c:v>73.162682926829277</c:v>
                </c:pt>
                <c:pt idx="14">
                  <c:v>73.237560975609767</c:v>
                </c:pt>
                <c:pt idx="15">
                  <c:v>73.521707317073165</c:v>
                </c:pt>
                <c:pt idx="16">
                  <c:v>73.856097560975613</c:v>
                </c:pt>
                <c:pt idx="17">
                  <c:v>74.215609756097564</c:v>
                </c:pt>
                <c:pt idx="18">
                  <c:v>74.529756097560977</c:v>
                </c:pt>
                <c:pt idx="19">
                  <c:v>74.866341463414642</c:v>
                </c:pt>
                <c:pt idx="20">
                  <c:v>75.078048780487805</c:v>
                </c:pt>
                <c:pt idx="21">
                  <c:v>75.478536585365859</c:v>
                </c:pt>
                <c:pt idx="22">
                  <c:v>75.680487804878055</c:v>
                </c:pt>
                <c:pt idx="23">
                  <c:v>76.036341463414644</c:v>
                </c:pt>
                <c:pt idx="24">
                  <c:v>76.317560975609766</c:v>
                </c:pt>
                <c:pt idx="25">
                  <c:v>76.303414634146364</c:v>
                </c:pt>
                <c:pt idx="26">
                  <c:v>76.44</c:v>
                </c:pt>
                <c:pt idx="27">
                  <c:v>76.739512195121961</c:v>
                </c:pt>
                <c:pt idx="28">
                  <c:v>76.80926829268293</c:v>
                </c:pt>
                <c:pt idx="29">
                  <c:v>77.065609756097587</c:v>
                </c:pt>
                <c:pt idx="30">
                  <c:v>77.37707317073172</c:v>
                </c:pt>
                <c:pt idx="31">
                  <c:v>77.55341463414635</c:v>
                </c:pt>
                <c:pt idx="32">
                  <c:v>77.32073170731708</c:v>
                </c:pt>
                <c:pt idx="33">
                  <c:v>77.685121951219529</c:v>
                </c:pt>
                <c:pt idx="34">
                  <c:v>77.861951219512207</c:v>
                </c:pt>
                <c:pt idx="35">
                  <c:v>77.977560975609762</c:v>
                </c:pt>
                <c:pt idx="36">
                  <c:v>78.230487804878052</c:v>
                </c:pt>
                <c:pt idx="37">
                  <c:v>78.480487804878052</c:v>
                </c:pt>
                <c:pt idx="38">
                  <c:v>78.662439024390238</c:v>
                </c:pt>
                <c:pt idx="39">
                  <c:v>78.8829268292683</c:v>
                </c:pt>
                <c:pt idx="40">
                  <c:v>79.236585365853671</c:v>
                </c:pt>
                <c:pt idx="41">
                  <c:v>79.487804878048777</c:v>
                </c:pt>
                <c:pt idx="42">
                  <c:v>79.590243902439028</c:v>
                </c:pt>
                <c:pt idx="43">
                  <c:v>79.839024390243921</c:v>
                </c:pt>
                <c:pt idx="44">
                  <c:v>80.141463414634146</c:v>
                </c:pt>
                <c:pt idx="45">
                  <c:v>80.292682926829286</c:v>
                </c:pt>
                <c:pt idx="46">
                  <c:v>80.643902439024387</c:v>
                </c:pt>
                <c:pt idx="47">
                  <c:v>80.804390243902446</c:v>
                </c:pt>
                <c:pt idx="48">
                  <c:v>80.964878048780506</c:v>
                </c:pt>
                <c:pt idx="49">
                  <c:v>80.66178048780489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2-5646-9DE2-2C2EE697B1C3}"/>
            </c:ext>
          </c:extLst>
        </c:ser>
        <c:ser>
          <c:idx val="4"/>
          <c:order val="4"/>
          <c:tx>
            <c:strRef>
              <c:f>TimeSeriesData!$A$7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TimeSeriesData!$B$7:$BR$7</c:f>
              <c:numCache>
                <c:formatCode>0.00</c:formatCode>
                <c:ptCount val="66"/>
                <c:pt idx="0">
                  <c:v>70.348780487804888</c:v>
                </c:pt>
                <c:pt idx="1">
                  <c:v>70.512682926829271</c:v>
                </c:pt>
                <c:pt idx="2">
                  <c:v>69.786829268292678</c:v>
                </c:pt>
                <c:pt idx="3">
                  <c:v>70.304390243902461</c:v>
                </c:pt>
                <c:pt idx="4">
                  <c:v>70.45951219512196</c:v>
                </c:pt>
                <c:pt idx="5">
                  <c:v>70.163170731707325</c:v>
                </c:pt>
                <c:pt idx="6">
                  <c:v>70.384878048780507</c:v>
                </c:pt>
                <c:pt idx="7">
                  <c:v>70.264146341463416</c:v>
                </c:pt>
                <c:pt idx="8">
                  <c:v>69.840731707317076</c:v>
                </c:pt>
                <c:pt idx="9">
                  <c:v>69.3670731707317</c:v>
                </c:pt>
                <c:pt idx="10">
                  <c:v>69.440243902439036</c:v>
                </c:pt>
                <c:pt idx="11">
                  <c:v>69.677073170731731</c:v>
                </c:pt>
                <c:pt idx="12">
                  <c:v>70.176585365853683</c:v>
                </c:pt>
                <c:pt idx="13">
                  <c:v>70.022682926829276</c:v>
                </c:pt>
                <c:pt idx="14">
                  <c:v>70.086585365853665</c:v>
                </c:pt>
                <c:pt idx="15">
                  <c:v>70.414634146341484</c:v>
                </c:pt>
                <c:pt idx="16">
                  <c:v>70.532682926829281</c:v>
                </c:pt>
                <c:pt idx="17">
                  <c:v>70.573414634146346</c:v>
                </c:pt>
                <c:pt idx="18">
                  <c:v>70.643902439024387</c:v>
                </c:pt>
                <c:pt idx="19">
                  <c:v>70.749512195121952</c:v>
                </c:pt>
                <c:pt idx="20">
                  <c:v>70.278048780487808</c:v>
                </c:pt>
                <c:pt idx="21">
                  <c:v>70.722195121951231</c:v>
                </c:pt>
                <c:pt idx="22">
                  <c:v>70.807804878048785</c:v>
                </c:pt>
                <c:pt idx="23">
                  <c:v>70.591463414634148</c:v>
                </c:pt>
                <c:pt idx="24">
                  <c:v>70.837560975609762</c:v>
                </c:pt>
                <c:pt idx="25">
                  <c:v>71.046341463414635</c:v>
                </c:pt>
                <c:pt idx="26">
                  <c:v>70.997317073170734</c:v>
                </c:pt>
                <c:pt idx="27">
                  <c:v>71.445609756097568</c:v>
                </c:pt>
                <c:pt idx="28">
                  <c:v>71.64146341463416</c:v>
                </c:pt>
                <c:pt idx="29">
                  <c:v>71.675609756097572</c:v>
                </c:pt>
                <c:pt idx="30">
                  <c:v>71.383902439024411</c:v>
                </c:pt>
                <c:pt idx="31">
                  <c:v>71.898292682926837</c:v>
                </c:pt>
                <c:pt idx="32">
                  <c:v>72.271707317073179</c:v>
                </c:pt>
                <c:pt idx="33">
                  <c:v>72.767804878048793</c:v>
                </c:pt>
                <c:pt idx="34">
                  <c:v>72.972682926829265</c:v>
                </c:pt>
                <c:pt idx="35">
                  <c:v>73.074878048780505</c:v>
                </c:pt>
                <c:pt idx="36">
                  <c:v>73.714634146341467</c:v>
                </c:pt>
                <c:pt idx="37">
                  <c:v>73.824878048780505</c:v>
                </c:pt>
                <c:pt idx="38">
                  <c:v>74.514634146341464</c:v>
                </c:pt>
                <c:pt idx="39">
                  <c:v>74.668292682926833</c:v>
                </c:pt>
                <c:pt idx="40">
                  <c:v>74.968292682926844</c:v>
                </c:pt>
                <c:pt idx="41">
                  <c:v>75.17317073170733</c:v>
                </c:pt>
                <c:pt idx="42">
                  <c:v>75.221951219512192</c:v>
                </c:pt>
                <c:pt idx="43">
                  <c:v>75.170731707317088</c:v>
                </c:pt>
                <c:pt idx="44">
                  <c:v>75.721951219512206</c:v>
                </c:pt>
                <c:pt idx="45">
                  <c:v>75.924390243902451</c:v>
                </c:pt>
                <c:pt idx="46">
                  <c:v>76.524390243902445</c:v>
                </c:pt>
                <c:pt idx="47">
                  <c:v>76.724390243902462</c:v>
                </c:pt>
                <c:pt idx="48">
                  <c:v>76.975609756097569</c:v>
                </c:pt>
                <c:pt idx="49">
                  <c:v>77.078048780487805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42-5646-9DE2-2C2EE697B1C3}"/>
            </c:ext>
          </c:extLst>
        </c:ser>
        <c:ser>
          <c:idx val="5"/>
          <c:order val="5"/>
          <c:tx>
            <c:strRef>
              <c:f>TimeSeriesData!$A$8</c:f>
              <c:strCache>
                <c:ptCount val="1"/>
                <c:pt idx="0">
                  <c:v>Denmark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TimeSeriesData!$B$8:$BR$8</c:f>
              <c:numCache>
                <c:formatCode>0.00</c:formatCode>
                <c:ptCount val="66"/>
                <c:pt idx="0">
                  <c:v>72.176585365853654</c:v>
                </c:pt>
                <c:pt idx="1">
                  <c:v>72.438292682926843</c:v>
                </c:pt>
                <c:pt idx="2">
                  <c:v>72.319756097560983</c:v>
                </c:pt>
                <c:pt idx="3">
                  <c:v>72.400487804878054</c:v>
                </c:pt>
                <c:pt idx="4">
                  <c:v>72.485121951219526</c:v>
                </c:pt>
                <c:pt idx="5">
                  <c:v>72.370731707317091</c:v>
                </c:pt>
                <c:pt idx="6">
                  <c:v>72.444146341463423</c:v>
                </c:pt>
                <c:pt idx="7">
                  <c:v>72.922195121951219</c:v>
                </c:pt>
                <c:pt idx="8">
                  <c:v>73.12146341463415</c:v>
                </c:pt>
                <c:pt idx="9">
                  <c:v>73.22097560975611</c:v>
                </c:pt>
                <c:pt idx="10">
                  <c:v>73.343414634146342</c:v>
                </c:pt>
                <c:pt idx="11">
                  <c:v>73.41463414634147</c:v>
                </c:pt>
                <c:pt idx="12">
                  <c:v>73.439024390243915</c:v>
                </c:pt>
                <c:pt idx="13">
                  <c:v>73.682195121951224</c:v>
                </c:pt>
                <c:pt idx="14">
                  <c:v>73.808292682926833</c:v>
                </c:pt>
                <c:pt idx="15">
                  <c:v>74.075121951219529</c:v>
                </c:pt>
                <c:pt idx="16">
                  <c:v>73.739756097560985</c:v>
                </c:pt>
                <c:pt idx="17">
                  <c:v>74.632439024390266</c:v>
                </c:pt>
                <c:pt idx="18">
                  <c:v>74.392926829268305</c:v>
                </c:pt>
                <c:pt idx="19">
                  <c:v>74.219268292682926</c:v>
                </c:pt>
                <c:pt idx="20">
                  <c:v>74.101707317073178</c:v>
                </c:pt>
                <c:pt idx="21">
                  <c:v>74.230487804878067</c:v>
                </c:pt>
                <c:pt idx="22">
                  <c:v>74.551219512195118</c:v>
                </c:pt>
                <c:pt idx="23">
                  <c:v>74.420487804878064</c:v>
                </c:pt>
                <c:pt idx="24">
                  <c:v>74.562195121951234</c:v>
                </c:pt>
                <c:pt idx="25">
                  <c:v>74.427560975609765</c:v>
                </c:pt>
                <c:pt idx="26">
                  <c:v>74.579756097560974</c:v>
                </c:pt>
                <c:pt idx="27">
                  <c:v>74.691219512195133</c:v>
                </c:pt>
                <c:pt idx="28">
                  <c:v>74.771707317073179</c:v>
                </c:pt>
                <c:pt idx="29">
                  <c:v>74.799756097560973</c:v>
                </c:pt>
                <c:pt idx="30">
                  <c:v>74.805365853658543</c:v>
                </c:pt>
                <c:pt idx="31">
                  <c:v>75.157804878048793</c:v>
                </c:pt>
                <c:pt idx="32">
                  <c:v>75.194146341463423</c:v>
                </c:pt>
                <c:pt idx="33">
                  <c:v>75.116829268292705</c:v>
                </c:pt>
                <c:pt idx="34">
                  <c:v>75.375121951219526</c:v>
                </c:pt>
                <c:pt idx="35">
                  <c:v>75.212682926829274</c:v>
                </c:pt>
                <c:pt idx="36">
                  <c:v>75.591463414634163</c:v>
                </c:pt>
                <c:pt idx="37">
                  <c:v>75.945121951219519</c:v>
                </c:pt>
                <c:pt idx="38">
                  <c:v>76.139024390243918</c:v>
                </c:pt>
                <c:pt idx="39">
                  <c:v>76.341463414634148</c:v>
                </c:pt>
                <c:pt idx="40">
                  <c:v>76.592682926829269</c:v>
                </c:pt>
                <c:pt idx="41">
                  <c:v>76.792682926829286</c:v>
                </c:pt>
                <c:pt idx="42">
                  <c:v>76.895121951219508</c:v>
                </c:pt>
                <c:pt idx="43">
                  <c:v>77.143902439024401</c:v>
                </c:pt>
                <c:pt idx="44">
                  <c:v>77.492682926829275</c:v>
                </c:pt>
                <c:pt idx="45">
                  <c:v>77.84390243902439</c:v>
                </c:pt>
                <c:pt idx="46">
                  <c:v>78.095121951219539</c:v>
                </c:pt>
                <c:pt idx="47">
                  <c:v>78.195121951219519</c:v>
                </c:pt>
                <c:pt idx="48">
                  <c:v>78.44634146341464</c:v>
                </c:pt>
                <c:pt idx="49">
                  <c:v>78.597560975609767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42-5646-9DE2-2C2EE697B1C3}"/>
            </c:ext>
          </c:extLst>
        </c:ser>
        <c:ser>
          <c:idx val="6"/>
          <c:order val="6"/>
          <c:tx>
            <c:strRef>
              <c:f>TimeSeriesData!$A$9</c:f>
              <c:strCache>
                <c:ptCount val="1"/>
                <c:pt idx="0">
                  <c:v>Finland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TimeSeriesData!$B$9:$BR$9</c:f>
              <c:numCache>
                <c:formatCode>0.00</c:formatCode>
                <c:ptCount val="66"/>
                <c:pt idx="0">
                  <c:v>68.819756097560983</c:v>
                </c:pt>
                <c:pt idx="1">
                  <c:v>68.844146341463414</c:v>
                </c:pt>
                <c:pt idx="2">
                  <c:v>68.577804878048781</c:v>
                </c:pt>
                <c:pt idx="3">
                  <c:v>69.012682926829271</c:v>
                </c:pt>
                <c:pt idx="4">
                  <c:v>69.220975609756096</c:v>
                </c:pt>
                <c:pt idx="5">
                  <c:v>68.977804878048772</c:v>
                </c:pt>
                <c:pt idx="6">
                  <c:v>69.477073170731714</c:v>
                </c:pt>
                <c:pt idx="7">
                  <c:v>69.666585365853678</c:v>
                </c:pt>
                <c:pt idx="8">
                  <c:v>69.616341463414642</c:v>
                </c:pt>
                <c:pt idx="9">
                  <c:v>69.503414634146353</c:v>
                </c:pt>
                <c:pt idx="10">
                  <c:v>70.179512195121958</c:v>
                </c:pt>
                <c:pt idx="11">
                  <c:v>70.017560975609769</c:v>
                </c:pt>
                <c:pt idx="12">
                  <c:v>70.707317073170728</c:v>
                </c:pt>
                <c:pt idx="13">
                  <c:v>71.223658536585376</c:v>
                </c:pt>
                <c:pt idx="14">
                  <c:v>71.134878048780493</c:v>
                </c:pt>
                <c:pt idx="15">
                  <c:v>71.673658536585378</c:v>
                </c:pt>
                <c:pt idx="16">
                  <c:v>71.812926829268292</c:v>
                </c:pt>
                <c:pt idx="17">
                  <c:v>72.350243902439018</c:v>
                </c:pt>
                <c:pt idx="18">
                  <c:v>72.89707317073173</c:v>
                </c:pt>
                <c:pt idx="19">
                  <c:v>73.155365853658552</c:v>
                </c:pt>
                <c:pt idx="20">
                  <c:v>73.44</c:v>
                </c:pt>
                <c:pt idx="21">
                  <c:v>73.746585365853662</c:v>
                </c:pt>
                <c:pt idx="22">
                  <c:v>74.298048780487818</c:v>
                </c:pt>
                <c:pt idx="23">
                  <c:v>74.2009756097561</c:v>
                </c:pt>
                <c:pt idx="24">
                  <c:v>74.519024390243914</c:v>
                </c:pt>
                <c:pt idx="25">
                  <c:v>74.222926829268303</c:v>
                </c:pt>
                <c:pt idx="26">
                  <c:v>74.56</c:v>
                </c:pt>
                <c:pt idx="27">
                  <c:v>74.591951219512197</c:v>
                </c:pt>
                <c:pt idx="28">
                  <c:v>74.577073170731708</c:v>
                </c:pt>
                <c:pt idx="29">
                  <c:v>74.792195121951238</c:v>
                </c:pt>
                <c:pt idx="30">
                  <c:v>74.813170731707316</c:v>
                </c:pt>
                <c:pt idx="31">
                  <c:v>75.227560975609762</c:v>
                </c:pt>
                <c:pt idx="32">
                  <c:v>75.455365853658549</c:v>
                </c:pt>
                <c:pt idx="33">
                  <c:v>75.705121951219525</c:v>
                </c:pt>
                <c:pt idx="34">
                  <c:v>76.395609756097556</c:v>
                </c:pt>
                <c:pt idx="35">
                  <c:v>76.409512195121962</c:v>
                </c:pt>
                <c:pt idx="36">
                  <c:v>76.69341463414635</c:v>
                </c:pt>
                <c:pt idx="37">
                  <c:v>76.878536585365865</c:v>
                </c:pt>
                <c:pt idx="38">
                  <c:v>77.090731707317076</c:v>
                </c:pt>
                <c:pt idx="39">
                  <c:v>77.291219512195127</c:v>
                </c:pt>
                <c:pt idx="40">
                  <c:v>77.465853658536602</c:v>
                </c:pt>
                <c:pt idx="41">
                  <c:v>77.965853658536588</c:v>
                </c:pt>
                <c:pt idx="42">
                  <c:v>78.119512195121956</c:v>
                </c:pt>
                <c:pt idx="43">
                  <c:v>78.368292682926835</c:v>
                </c:pt>
                <c:pt idx="44">
                  <c:v>78.714634146341481</c:v>
                </c:pt>
                <c:pt idx="45">
                  <c:v>78.817073170731703</c:v>
                </c:pt>
                <c:pt idx="46">
                  <c:v>79.214634146341467</c:v>
                </c:pt>
                <c:pt idx="47">
                  <c:v>79.263414634146358</c:v>
                </c:pt>
                <c:pt idx="48">
                  <c:v>79.568292682926838</c:v>
                </c:pt>
                <c:pt idx="49">
                  <c:v>79.719512195121965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42-5646-9DE2-2C2EE697B1C3}"/>
            </c:ext>
          </c:extLst>
        </c:ser>
        <c:ser>
          <c:idx val="7"/>
          <c:order val="7"/>
          <c:tx>
            <c:strRef>
              <c:f>TimeSeriesData!$A$10</c:f>
              <c:strCache>
                <c:ptCount val="1"/>
                <c:pt idx="0">
                  <c:v>France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TimeSeriesData!$B$10:$BR$10</c:f>
              <c:numCache>
                <c:formatCode>0.00</c:formatCode>
                <c:ptCount val="66"/>
                <c:pt idx="0">
                  <c:v>69.868292682926835</c:v>
                </c:pt>
                <c:pt idx="1">
                  <c:v>70.117073170731715</c:v>
                </c:pt>
                <c:pt idx="2">
                  <c:v>70.314634146341476</c:v>
                </c:pt>
                <c:pt idx="3">
                  <c:v>70.514634146341479</c:v>
                </c:pt>
                <c:pt idx="4">
                  <c:v>70.663414634146349</c:v>
                </c:pt>
                <c:pt idx="5">
                  <c:v>70.812195121951234</c:v>
                </c:pt>
                <c:pt idx="6">
                  <c:v>70.960975609756119</c:v>
                </c:pt>
                <c:pt idx="7">
                  <c:v>71.160975609756107</c:v>
                </c:pt>
                <c:pt idx="8">
                  <c:v>71.309756097560978</c:v>
                </c:pt>
                <c:pt idx="9">
                  <c:v>71.458536585365863</c:v>
                </c:pt>
                <c:pt idx="10">
                  <c:v>71.658536585365866</c:v>
                </c:pt>
                <c:pt idx="11">
                  <c:v>71.907317073170731</c:v>
                </c:pt>
                <c:pt idx="12">
                  <c:v>72.107317073170734</c:v>
                </c:pt>
                <c:pt idx="13">
                  <c:v>72.356097560975613</c:v>
                </c:pt>
                <c:pt idx="14">
                  <c:v>72.604878048780478</c:v>
                </c:pt>
                <c:pt idx="15">
                  <c:v>72.853658536585385</c:v>
                </c:pt>
                <c:pt idx="16">
                  <c:v>73.10243902439025</c:v>
                </c:pt>
                <c:pt idx="17">
                  <c:v>73.351219512195129</c:v>
                </c:pt>
                <c:pt idx="18">
                  <c:v>73.60243902439025</c:v>
                </c:pt>
                <c:pt idx="19">
                  <c:v>73.851219512195129</c:v>
                </c:pt>
                <c:pt idx="20">
                  <c:v>74.051219512195132</c:v>
                </c:pt>
                <c:pt idx="21">
                  <c:v>74.3</c:v>
                </c:pt>
                <c:pt idx="22">
                  <c:v>74.5</c:v>
                </c:pt>
                <c:pt idx="23">
                  <c:v>74.8</c:v>
                </c:pt>
                <c:pt idx="24">
                  <c:v>75</c:v>
                </c:pt>
                <c:pt idx="25">
                  <c:v>75.3</c:v>
                </c:pt>
                <c:pt idx="26">
                  <c:v>75.599999999999994</c:v>
                </c:pt>
                <c:pt idx="27">
                  <c:v>75.8</c:v>
                </c:pt>
                <c:pt idx="28">
                  <c:v>76.099999999999994</c:v>
                </c:pt>
                <c:pt idx="29">
                  <c:v>76.348780487804873</c:v>
                </c:pt>
                <c:pt idx="30">
                  <c:v>76.599999999999994</c:v>
                </c:pt>
                <c:pt idx="31">
                  <c:v>76.848780487804888</c:v>
                </c:pt>
                <c:pt idx="32">
                  <c:v>77.099999999999994</c:v>
                </c:pt>
                <c:pt idx="33">
                  <c:v>77.3</c:v>
                </c:pt>
                <c:pt idx="34">
                  <c:v>77.648780487804885</c:v>
                </c:pt>
                <c:pt idx="35">
                  <c:v>77.751219512195121</c:v>
                </c:pt>
                <c:pt idx="36">
                  <c:v>77.95365853658538</c:v>
                </c:pt>
                <c:pt idx="37">
                  <c:v>78.304878048780495</c:v>
                </c:pt>
                <c:pt idx="38">
                  <c:v>78.456097560975621</c:v>
                </c:pt>
                <c:pt idx="39">
                  <c:v>78.607317073170748</c:v>
                </c:pt>
                <c:pt idx="40">
                  <c:v>78.958536585365863</c:v>
                </c:pt>
                <c:pt idx="41">
                  <c:v>79.058536585365871</c:v>
                </c:pt>
                <c:pt idx="42">
                  <c:v>79.260975609756116</c:v>
                </c:pt>
                <c:pt idx="43">
                  <c:v>79.263414634146358</c:v>
                </c:pt>
                <c:pt idx="44">
                  <c:v>80.163414634146349</c:v>
                </c:pt>
                <c:pt idx="45">
                  <c:v>80.114634146341473</c:v>
                </c:pt>
                <c:pt idx="46">
                  <c:v>80.514634146341479</c:v>
                </c:pt>
                <c:pt idx="47">
                  <c:v>80.814634146341476</c:v>
                </c:pt>
                <c:pt idx="48">
                  <c:v>80.868292682926835</c:v>
                </c:pt>
                <c:pt idx="49">
                  <c:v>81.068292682926838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42-5646-9DE2-2C2EE697B1C3}"/>
            </c:ext>
          </c:extLst>
        </c:ser>
        <c:ser>
          <c:idx val="8"/>
          <c:order val="8"/>
          <c:tx>
            <c:strRef>
              <c:f>TimeSeriesData!$A$11</c:f>
              <c:strCache>
                <c:ptCount val="1"/>
                <c:pt idx="0">
                  <c:v>Germany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TimeSeriesData!$B$11:$BR$11</c:f>
              <c:numCache>
                <c:formatCode>0.00</c:formatCode>
                <c:ptCount val="66"/>
                <c:pt idx="0">
                  <c:v>69.620292682926845</c:v>
                </c:pt>
                <c:pt idx="1">
                  <c:v>69.826390243902452</c:v>
                </c:pt>
                <c:pt idx="2">
                  <c:v>70.010097560975623</c:v>
                </c:pt>
                <c:pt idx="3">
                  <c:v>70.171951219512209</c:v>
                </c:pt>
                <c:pt idx="4">
                  <c:v>70.311951219512196</c:v>
                </c:pt>
                <c:pt idx="5">
                  <c:v>70.426146341463422</c:v>
                </c:pt>
                <c:pt idx="6">
                  <c:v>70.508560975609768</c:v>
                </c:pt>
                <c:pt idx="7">
                  <c:v>70.562146341463418</c:v>
                </c:pt>
                <c:pt idx="8">
                  <c:v>70.592878048780491</c:v>
                </c:pt>
                <c:pt idx="9">
                  <c:v>70.612658536585371</c:v>
                </c:pt>
                <c:pt idx="10">
                  <c:v>70.640902439024401</c:v>
                </c:pt>
                <c:pt idx="11">
                  <c:v>70.696463414634152</c:v>
                </c:pt>
                <c:pt idx="12">
                  <c:v>70.794268292682943</c:v>
                </c:pt>
                <c:pt idx="13">
                  <c:v>70.941804878048785</c:v>
                </c:pt>
                <c:pt idx="14">
                  <c:v>71.141121951219503</c:v>
                </c:pt>
                <c:pt idx="15">
                  <c:v>71.386780487804884</c:v>
                </c:pt>
                <c:pt idx="16">
                  <c:v>71.666463414634151</c:v>
                </c:pt>
                <c:pt idx="17">
                  <c:v>71.961804878048795</c:v>
                </c:pt>
                <c:pt idx="18">
                  <c:v>72.255926829268304</c:v>
                </c:pt>
                <c:pt idx="19">
                  <c:v>72.542365853658538</c:v>
                </c:pt>
                <c:pt idx="20">
                  <c:v>72.818634146341466</c:v>
                </c:pt>
                <c:pt idx="21">
                  <c:v>73.089195121951235</c:v>
                </c:pt>
                <c:pt idx="22">
                  <c:v>73.361414634146342</c:v>
                </c:pt>
                <c:pt idx="23">
                  <c:v>73.637707317073179</c:v>
                </c:pt>
                <c:pt idx="24">
                  <c:v>73.917000000000016</c:v>
                </c:pt>
                <c:pt idx="25">
                  <c:v>74.191731707317089</c:v>
                </c:pt>
                <c:pt idx="26">
                  <c:v>74.453317073170737</c:v>
                </c:pt>
                <c:pt idx="27">
                  <c:v>74.69626829268293</c:v>
                </c:pt>
                <c:pt idx="28">
                  <c:v>74.918609756097567</c:v>
                </c:pt>
                <c:pt idx="29">
                  <c:v>75.122878048780493</c:v>
                </c:pt>
                <c:pt idx="30">
                  <c:v>75.316121951219529</c:v>
                </c:pt>
                <c:pt idx="31">
                  <c:v>75.319512195121959</c:v>
                </c:pt>
                <c:pt idx="32">
                  <c:v>75.819512195121959</c:v>
                </c:pt>
                <c:pt idx="33">
                  <c:v>75.870731707317091</c:v>
                </c:pt>
                <c:pt idx="34">
                  <c:v>76.270731707317069</c:v>
                </c:pt>
                <c:pt idx="35">
                  <c:v>76.421951219512209</c:v>
                </c:pt>
                <c:pt idx="36">
                  <c:v>76.67317073170733</c:v>
                </c:pt>
                <c:pt idx="37">
                  <c:v>77.073170731707322</c:v>
                </c:pt>
                <c:pt idx="38">
                  <c:v>77.475609756097569</c:v>
                </c:pt>
                <c:pt idx="39">
                  <c:v>77.72682926829269</c:v>
                </c:pt>
                <c:pt idx="40">
                  <c:v>77.926829268292693</c:v>
                </c:pt>
                <c:pt idx="41">
                  <c:v>78.329268292682926</c:v>
                </c:pt>
                <c:pt idx="42">
                  <c:v>78.229268292682931</c:v>
                </c:pt>
                <c:pt idx="43">
                  <c:v>78.380487804878058</c:v>
                </c:pt>
                <c:pt idx="44">
                  <c:v>78.680487804878069</c:v>
                </c:pt>
                <c:pt idx="45">
                  <c:v>78.931707317073176</c:v>
                </c:pt>
                <c:pt idx="46">
                  <c:v>79.131707317073193</c:v>
                </c:pt>
                <c:pt idx="47">
                  <c:v>79.534146341463426</c:v>
                </c:pt>
                <c:pt idx="48">
                  <c:v>79.736585365853671</c:v>
                </c:pt>
                <c:pt idx="49">
                  <c:v>79.836585365853679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842-5646-9DE2-2C2EE697B1C3}"/>
            </c:ext>
          </c:extLst>
        </c:ser>
        <c:ser>
          <c:idx val="9"/>
          <c:order val="9"/>
          <c:tx>
            <c:strRef>
              <c:f>TimeSeriesData!$A$12</c:f>
              <c:strCache>
                <c:ptCount val="1"/>
                <c:pt idx="0">
                  <c:v>Greece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9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TimeSeriesData!$B$12:$BR$12</c:f>
              <c:numCache>
                <c:formatCode>0.00</c:formatCode>
                <c:ptCount val="66"/>
                <c:pt idx="0">
                  <c:v>68.725560975609767</c:v>
                </c:pt>
                <c:pt idx="1">
                  <c:v>69.050756097560992</c:v>
                </c:pt>
                <c:pt idx="2">
                  <c:v>69.367902439024405</c:v>
                </c:pt>
                <c:pt idx="3">
                  <c:v>69.677975609756103</c:v>
                </c:pt>
                <c:pt idx="4">
                  <c:v>69.983024390243898</c:v>
                </c:pt>
                <c:pt idx="5">
                  <c:v>70.282560975609769</c:v>
                </c:pt>
                <c:pt idx="6">
                  <c:v>70.577146341463433</c:v>
                </c:pt>
                <c:pt idx="7">
                  <c:v>70.865292682926835</c:v>
                </c:pt>
                <c:pt idx="8">
                  <c:v>71.146512195121957</c:v>
                </c:pt>
                <c:pt idx="9">
                  <c:v>71.422756097560978</c:v>
                </c:pt>
                <c:pt idx="10">
                  <c:v>71.694000000000003</c:v>
                </c:pt>
                <c:pt idx="11">
                  <c:v>71.961146341463419</c:v>
                </c:pt>
                <c:pt idx="12">
                  <c:v>72.227146341463424</c:v>
                </c:pt>
                <c:pt idx="13">
                  <c:v>72.49146341463414</c:v>
                </c:pt>
                <c:pt idx="14">
                  <c:v>72.756560975609773</c:v>
                </c:pt>
                <c:pt idx="15">
                  <c:v>73.024463414634155</c:v>
                </c:pt>
                <c:pt idx="16">
                  <c:v>73.295658536585378</c:v>
                </c:pt>
                <c:pt idx="17">
                  <c:v>73.571707317073177</c:v>
                </c:pt>
                <c:pt idx="18">
                  <c:v>73.851219512195115</c:v>
                </c:pt>
                <c:pt idx="19">
                  <c:v>74.132707317073169</c:v>
                </c:pt>
                <c:pt idx="20">
                  <c:v>74.415292682926847</c:v>
                </c:pt>
                <c:pt idx="21">
                  <c:v>74.697048780487805</c:v>
                </c:pt>
                <c:pt idx="22">
                  <c:v>74.976000000000013</c:v>
                </c:pt>
                <c:pt idx="23">
                  <c:v>75.249170731707338</c:v>
                </c:pt>
                <c:pt idx="24">
                  <c:v>75.514512195121966</c:v>
                </c:pt>
                <c:pt idx="25">
                  <c:v>75.769975609756088</c:v>
                </c:pt>
                <c:pt idx="26">
                  <c:v>76.01600000000002</c:v>
                </c:pt>
                <c:pt idx="27">
                  <c:v>76.251487804878067</c:v>
                </c:pt>
                <c:pt idx="28">
                  <c:v>76.47736585365854</c:v>
                </c:pt>
                <c:pt idx="29">
                  <c:v>76.687804878048794</c:v>
                </c:pt>
                <c:pt idx="30">
                  <c:v>76.939024390243915</c:v>
                </c:pt>
                <c:pt idx="31">
                  <c:v>77.136585365853662</c:v>
                </c:pt>
                <c:pt idx="32">
                  <c:v>77.3829268292683</c:v>
                </c:pt>
                <c:pt idx="33">
                  <c:v>77.390243902439039</c:v>
                </c:pt>
                <c:pt idx="34">
                  <c:v>77.639024390243918</c:v>
                </c:pt>
                <c:pt idx="35">
                  <c:v>77.585365853658544</c:v>
                </c:pt>
                <c:pt idx="36">
                  <c:v>77.685365853658539</c:v>
                </c:pt>
                <c:pt idx="37">
                  <c:v>78.136585365853662</c:v>
                </c:pt>
                <c:pt idx="38">
                  <c:v>77.839024390243921</c:v>
                </c:pt>
                <c:pt idx="39">
                  <c:v>77.987804878048792</c:v>
                </c:pt>
                <c:pt idx="40">
                  <c:v>77.887804878048797</c:v>
                </c:pt>
                <c:pt idx="41">
                  <c:v>78.387804878048783</c:v>
                </c:pt>
                <c:pt idx="42">
                  <c:v>78.641463414634146</c:v>
                </c:pt>
                <c:pt idx="43">
                  <c:v>78.841463414634148</c:v>
                </c:pt>
                <c:pt idx="44">
                  <c:v>79.039024390243895</c:v>
                </c:pt>
                <c:pt idx="45">
                  <c:v>79.239024390243912</c:v>
                </c:pt>
                <c:pt idx="46">
                  <c:v>79.439024390243915</c:v>
                </c:pt>
                <c:pt idx="47">
                  <c:v>79.439024390243915</c:v>
                </c:pt>
                <c:pt idx="48">
                  <c:v>79.939024390243915</c:v>
                </c:pt>
                <c:pt idx="49">
                  <c:v>80.18780487804878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842-5646-9DE2-2C2EE697B1C3}"/>
            </c:ext>
          </c:extLst>
        </c:ser>
        <c:ser>
          <c:idx val="10"/>
          <c:order val="10"/>
          <c:tx>
            <c:strRef>
              <c:f>TimeSeriesData!$A$13</c:f>
              <c:strCache>
                <c:ptCount val="1"/>
                <c:pt idx="0">
                  <c:v>Italy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CFF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TimeSeriesData!$B$13:$BR$13</c:f>
              <c:numCache>
                <c:formatCode>0.00</c:formatCode>
                <c:ptCount val="66"/>
                <c:pt idx="0">
                  <c:v>69.123902439024405</c:v>
                </c:pt>
                <c:pt idx="1">
                  <c:v>69.760243902439043</c:v>
                </c:pt>
                <c:pt idx="2">
                  <c:v>69.149756097560982</c:v>
                </c:pt>
                <c:pt idx="3">
                  <c:v>69.248048780487821</c:v>
                </c:pt>
                <c:pt idx="4">
                  <c:v>70.311707317073186</c:v>
                </c:pt>
                <c:pt idx="5">
                  <c:v>70.171707317073185</c:v>
                </c:pt>
                <c:pt idx="6">
                  <c:v>70.92609756097562</c:v>
                </c:pt>
                <c:pt idx="7">
                  <c:v>70.95658536585367</c:v>
                </c:pt>
                <c:pt idx="8">
                  <c:v>70.78</c:v>
                </c:pt>
                <c:pt idx="9">
                  <c:v>70.81195121951221</c:v>
                </c:pt>
                <c:pt idx="10">
                  <c:v>71.558780487804881</c:v>
                </c:pt>
                <c:pt idx="11">
                  <c:v>71.806829268292688</c:v>
                </c:pt>
                <c:pt idx="12">
                  <c:v>72.075365853658553</c:v>
                </c:pt>
                <c:pt idx="13">
                  <c:v>72.026341463414639</c:v>
                </c:pt>
                <c:pt idx="14">
                  <c:v>72.734390243902453</c:v>
                </c:pt>
                <c:pt idx="15">
                  <c:v>72.647317073170754</c:v>
                </c:pt>
                <c:pt idx="16">
                  <c:v>72.991951219512202</c:v>
                </c:pt>
                <c:pt idx="17">
                  <c:v>73.364634146341473</c:v>
                </c:pt>
                <c:pt idx="18">
                  <c:v>73.693170731707326</c:v>
                </c:pt>
                <c:pt idx="19">
                  <c:v>74.002682926829266</c:v>
                </c:pt>
                <c:pt idx="20">
                  <c:v>73.943170731707326</c:v>
                </c:pt>
                <c:pt idx="21">
                  <c:v>74.353902439024395</c:v>
                </c:pt>
                <c:pt idx="22">
                  <c:v>74.814634146341476</c:v>
                </c:pt>
                <c:pt idx="23">
                  <c:v>74.640243902439025</c:v>
                </c:pt>
                <c:pt idx="24">
                  <c:v>75.389512195121952</c:v>
                </c:pt>
                <c:pt idx="25">
                  <c:v>75.495365853658541</c:v>
                </c:pt>
                <c:pt idx="26">
                  <c:v>75.810731707317089</c:v>
                </c:pt>
                <c:pt idx="27">
                  <c:v>76.225121951219521</c:v>
                </c:pt>
                <c:pt idx="28">
                  <c:v>76.405609756097576</c:v>
                </c:pt>
                <c:pt idx="29">
                  <c:v>76.804878048780495</c:v>
                </c:pt>
                <c:pt idx="30">
                  <c:v>76.859024390243917</c:v>
                </c:pt>
                <c:pt idx="31">
                  <c:v>76.878048780487802</c:v>
                </c:pt>
                <c:pt idx="32">
                  <c:v>77.237804878048792</c:v>
                </c:pt>
                <c:pt idx="33">
                  <c:v>77.510000000000005</c:v>
                </c:pt>
                <c:pt idx="34">
                  <c:v>77.749756097560976</c:v>
                </c:pt>
                <c:pt idx="35">
                  <c:v>78.014390243902454</c:v>
                </c:pt>
                <c:pt idx="36">
                  <c:v>78.331951219512206</c:v>
                </c:pt>
                <c:pt idx="37">
                  <c:v>78.628536585365865</c:v>
                </c:pt>
                <c:pt idx="38">
                  <c:v>78.426829268292693</c:v>
                </c:pt>
                <c:pt idx="39">
                  <c:v>78.826829268292698</c:v>
                </c:pt>
                <c:pt idx="40">
                  <c:v>79.426829268292678</c:v>
                </c:pt>
                <c:pt idx="41">
                  <c:v>79.82926829268294</c:v>
                </c:pt>
                <c:pt idx="42">
                  <c:v>79.978048780487811</c:v>
                </c:pt>
                <c:pt idx="43">
                  <c:v>79.93170731707319</c:v>
                </c:pt>
                <c:pt idx="44">
                  <c:v>80.729268292682931</c:v>
                </c:pt>
                <c:pt idx="45">
                  <c:v>80.580487804878061</c:v>
                </c:pt>
                <c:pt idx="46">
                  <c:v>81.131707317073179</c:v>
                </c:pt>
                <c:pt idx="47">
                  <c:v>81.285365853658533</c:v>
                </c:pt>
                <c:pt idx="48">
                  <c:v>81.385365853658527</c:v>
                </c:pt>
                <c:pt idx="49">
                  <c:v>81.436585365853659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42-5646-9DE2-2C2EE697B1C3}"/>
            </c:ext>
          </c:extLst>
        </c:ser>
        <c:ser>
          <c:idx val="11"/>
          <c:order val="11"/>
          <c:tx>
            <c:strRef>
              <c:f>TimeSeriesData!$A$14</c:f>
              <c:strCache>
                <c:ptCount val="1"/>
                <c:pt idx="0">
                  <c:v>Japan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TimeSeriesData!$B$14:$BR$14</c:f>
              <c:numCache>
                <c:formatCode>0.00</c:formatCode>
                <c:ptCount val="66"/>
                <c:pt idx="0">
                  <c:v>67.666097560975629</c:v>
                </c:pt>
                <c:pt idx="1">
                  <c:v>68.31</c:v>
                </c:pt>
                <c:pt idx="2">
                  <c:v>68.594878048780501</c:v>
                </c:pt>
                <c:pt idx="3">
                  <c:v>69.658048780487832</c:v>
                </c:pt>
                <c:pt idx="4">
                  <c:v>70.132439024390251</c:v>
                </c:pt>
                <c:pt idx="5">
                  <c:v>70.201951219512196</c:v>
                </c:pt>
                <c:pt idx="6">
                  <c:v>70.986585365853671</c:v>
                </c:pt>
                <c:pt idx="7">
                  <c:v>71.276585365853663</c:v>
                </c:pt>
                <c:pt idx="8">
                  <c:v>71.61121951219512</c:v>
                </c:pt>
                <c:pt idx="9">
                  <c:v>71.838780487804883</c:v>
                </c:pt>
                <c:pt idx="10">
                  <c:v>71.950243902439027</c:v>
                </c:pt>
                <c:pt idx="11">
                  <c:v>72.882926829268314</c:v>
                </c:pt>
                <c:pt idx="12">
                  <c:v>73.506585365853667</c:v>
                </c:pt>
                <c:pt idx="13">
                  <c:v>73.757560975609749</c:v>
                </c:pt>
                <c:pt idx="14">
                  <c:v>74.393902439024387</c:v>
                </c:pt>
                <c:pt idx="15">
                  <c:v>75.057317073170736</c:v>
                </c:pt>
                <c:pt idx="16">
                  <c:v>75.456829268292708</c:v>
                </c:pt>
                <c:pt idx="17">
                  <c:v>75.898292682926837</c:v>
                </c:pt>
                <c:pt idx="18">
                  <c:v>76.038292682926837</c:v>
                </c:pt>
                <c:pt idx="19">
                  <c:v>76.337560975609776</c:v>
                </c:pt>
                <c:pt idx="20">
                  <c:v>76.091707317073173</c:v>
                </c:pt>
                <c:pt idx="21">
                  <c:v>76.41439024390246</c:v>
                </c:pt>
                <c:pt idx="22">
                  <c:v>76.922926829268306</c:v>
                </c:pt>
                <c:pt idx="23">
                  <c:v>76.961463414634167</c:v>
                </c:pt>
                <c:pt idx="24">
                  <c:v>77.365365853658531</c:v>
                </c:pt>
                <c:pt idx="25">
                  <c:v>77.65048780487804</c:v>
                </c:pt>
                <c:pt idx="26">
                  <c:v>78.064634146341476</c:v>
                </c:pt>
                <c:pt idx="27">
                  <c:v>78.483658536585381</c:v>
                </c:pt>
                <c:pt idx="28">
                  <c:v>78.399268292682933</c:v>
                </c:pt>
                <c:pt idx="29">
                  <c:v>78.818048780487814</c:v>
                </c:pt>
                <c:pt idx="30">
                  <c:v>78.836829268292689</c:v>
                </c:pt>
                <c:pt idx="31">
                  <c:v>79.100731707317081</c:v>
                </c:pt>
                <c:pt idx="32">
                  <c:v>79.153902439024392</c:v>
                </c:pt>
                <c:pt idx="33">
                  <c:v>79.293658536585369</c:v>
                </c:pt>
                <c:pt idx="34">
                  <c:v>79.687073170731708</c:v>
                </c:pt>
                <c:pt idx="35">
                  <c:v>79.536341463414658</c:v>
                </c:pt>
                <c:pt idx="36">
                  <c:v>80.200243902439041</c:v>
                </c:pt>
                <c:pt idx="37">
                  <c:v>80.424146341463413</c:v>
                </c:pt>
                <c:pt idx="38">
                  <c:v>80.501463414634159</c:v>
                </c:pt>
                <c:pt idx="39">
                  <c:v>80.570731707317094</c:v>
                </c:pt>
                <c:pt idx="40">
                  <c:v>81.076097560975626</c:v>
                </c:pt>
                <c:pt idx="41">
                  <c:v>81.417073170731712</c:v>
                </c:pt>
                <c:pt idx="42">
                  <c:v>81.563414634146341</c:v>
                </c:pt>
                <c:pt idx="43">
                  <c:v>81.760000000000005</c:v>
                </c:pt>
                <c:pt idx="44">
                  <c:v>82.03024390243904</c:v>
                </c:pt>
                <c:pt idx="45">
                  <c:v>81.925121951219523</c:v>
                </c:pt>
                <c:pt idx="46">
                  <c:v>82.321951219512201</c:v>
                </c:pt>
                <c:pt idx="47">
                  <c:v>82.507073170731715</c:v>
                </c:pt>
                <c:pt idx="48">
                  <c:v>82.587560975609776</c:v>
                </c:pt>
                <c:pt idx="49">
                  <c:v>82.931463414634152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842-5646-9DE2-2C2EE697B1C3}"/>
            </c:ext>
          </c:extLst>
        </c:ser>
        <c:ser>
          <c:idx val="12"/>
          <c:order val="12"/>
          <c:tx>
            <c:strRef>
              <c:f>TimeSeriesData!$A$15</c:f>
              <c:strCache>
                <c:ptCount val="1"/>
                <c:pt idx="0">
                  <c:v>Mexico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A6CAF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TimeSeriesData!$B$15:$BR$15</c:f>
              <c:numCache>
                <c:formatCode>0.00</c:formatCode>
                <c:ptCount val="66"/>
                <c:pt idx="0">
                  <c:v>57.035121951219516</c:v>
                </c:pt>
                <c:pt idx="1">
                  <c:v>57.629682926829275</c:v>
                </c:pt>
                <c:pt idx="2">
                  <c:v>58.157292682926837</c:v>
                </c:pt>
                <c:pt idx="3">
                  <c:v>58.621951219512205</c:v>
                </c:pt>
                <c:pt idx="4">
                  <c:v>59.036609756097562</c:v>
                </c:pt>
                <c:pt idx="5">
                  <c:v>59.414731707317074</c:v>
                </c:pt>
                <c:pt idx="6">
                  <c:v>59.774219512195124</c:v>
                </c:pt>
                <c:pt idx="7">
                  <c:v>60.130512195121959</c:v>
                </c:pt>
                <c:pt idx="8">
                  <c:v>60.500536585365865</c:v>
                </c:pt>
                <c:pt idx="9">
                  <c:v>60.895780487804885</c:v>
                </c:pt>
                <c:pt idx="10">
                  <c:v>61.32665853658537</c:v>
                </c:pt>
                <c:pt idx="11">
                  <c:v>61.797634146341466</c:v>
                </c:pt>
                <c:pt idx="12">
                  <c:v>62.301243902439033</c:v>
                </c:pt>
                <c:pt idx="13">
                  <c:v>62.828585365853677</c:v>
                </c:pt>
                <c:pt idx="14">
                  <c:v>63.373756097560985</c:v>
                </c:pt>
                <c:pt idx="15">
                  <c:v>63.928853658536589</c:v>
                </c:pt>
                <c:pt idx="16">
                  <c:v>64.485487804878048</c:v>
                </c:pt>
                <c:pt idx="17">
                  <c:v>65.033804878048784</c:v>
                </c:pt>
                <c:pt idx="18">
                  <c:v>65.567390243902452</c:v>
                </c:pt>
                <c:pt idx="19">
                  <c:v>66.080853658536597</c:v>
                </c:pt>
                <c:pt idx="20">
                  <c:v>66.571853658536597</c:v>
                </c:pt>
                <c:pt idx="21">
                  <c:v>67.03995121951219</c:v>
                </c:pt>
                <c:pt idx="22">
                  <c:v>67.491097560975618</c:v>
                </c:pt>
                <c:pt idx="23">
                  <c:v>67.930243902439031</c:v>
                </c:pt>
                <c:pt idx="24">
                  <c:v>68.358878048780497</c:v>
                </c:pt>
                <c:pt idx="25">
                  <c:v>68.778902439024407</c:v>
                </c:pt>
                <c:pt idx="26">
                  <c:v>69.191707317073181</c:v>
                </c:pt>
                <c:pt idx="27">
                  <c:v>69.598219512195129</c:v>
                </c:pt>
                <c:pt idx="28">
                  <c:v>69.999317073170744</c:v>
                </c:pt>
                <c:pt idx="29">
                  <c:v>70.395951219512199</c:v>
                </c:pt>
                <c:pt idx="30">
                  <c:v>70.791097560975615</c:v>
                </c:pt>
                <c:pt idx="31">
                  <c:v>71.186341463414649</c:v>
                </c:pt>
                <c:pt idx="32">
                  <c:v>71.581707317073182</c:v>
                </c:pt>
                <c:pt idx="33">
                  <c:v>71.974195121951226</c:v>
                </c:pt>
                <c:pt idx="34">
                  <c:v>72.362219512195139</c:v>
                </c:pt>
                <c:pt idx="35">
                  <c:v>72.737634146341463</c:v>
                </c:pt>
                <c:pt idx="36">
                  <c:v>73.094292682926834</c:v>
                </c:pt>
                <c:pt idx="37">
                  <c:v>73.426048780487818</c:v>
                </c:pt>
                <c:pt idx="38">
                  <c:v>73.731878048780501</c:v>
                </c:pt>
                <c:pt idx="39">
                  <c:v>74.013243902439029</c:v>
                </c:pt>
                <c:pt idx="40">
                  <c:v>74.274243902439039</c:v>
                </c:pt>
                <c:pt idx="41">
                  <c:v>74.52046341463415</c:v>
                </c:pt>
                <c:pt idx="42">
                  <c:v>74.762073170731711</c:v>
                </c:pt>
                <c:pt idx="43">
                  <c:v>75.004731707317077</c:v>
                </c:pt>
                <c:pt idx="44">
                  <c:v>75.25</c:v>
                </c:pt>
                <c:pt idx="45">
                  <c:v>75.498902439024391</c:v>
                </c:pt>
                <c:pt idx="46">
                  <c:v>75.749975609756106</c:v>
                </c:pt>
                <c:pt idx="47">
                  <c:v>75.99714634146342</c:v>
                </c:pt>
                <c:pt idx="48">
                  <c:v>76.236341463414647</c:v>
                </c:pt>
                <c:pt idx="49">
                  <c:v>76.465560975609762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842-5646-9DE2-2C2EE697B1C3}"/>
            </c:ext>
          </c:extLst>
        </c:ser>
        <c:ser>
          <c:idx val="13"/>
          <c:order val="13"/>
          <c:tx>
            <c:strRef>
              <c:f>TimeSeriesData!$A$16</c:f>
              <c:strCache>
                <c:ptCount val="1"/>
                <c:pt idx="0">
                  <c:v>Netherlands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C9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TimeSeriesData!$B$16:$BR$16</c:f>
              <c:numCache>
                <c:formatCode>0.00</c:formatCode>
                <c:ptCount val="66"/>
                <c:pt idx="0">
                  <c:v>73.392682926829266</c:v>
                </c:pt>
                <c:pt idx="1">
                  <c:v>73.652682926829272</c:v>
                </c:pt>
                <c:pt idx="2">
                  <c:v>73.323902439024408</c:v>
                </c:pt>
                <c:pt idx="3">
                  <c:v>73.337073170731713</c:v>
                </c:pt>
                <c:pt idx="4">
                  <c:v>73.704146341463428</c:v>
                </c:pt>
                <c:pt idx="5">
                  <c:v>73.568780487804887</c:v>
                </c:pt>
                <c:pt idx="6">
                  <c:v>73.512926829268309</c:v>
                </c:pt>
                <c:pt idx="7">
                  <c:v>73.804146341463422</c:v>
                </c:pt>
                <c:pt idx="8">
                  <c:v>73.612682926829279</c:v>
                </c:pt>
                <c:pt idx="9">
                  <c:v>73.539512195121972</c:v>
                </c:pt>
                <c:pt idx="10">
                  <c:v>73.585609756097568</c:v>
                </c:pt>
                <c:pt idx="11">
                  <c:v>73.809512195121968</c:v>
                </c:pt>
                <c:pt idx="12">
                  <c:v>73.727073170731728</c:v>
                </c:pt>
                <c:pt idx="13">
                  <c:v>74.143902439024401</c:v>
                </c:pt>
                <c:pt idx="14">
                  <c:v>74.536829268292692</c:v>
                </c:pt>
                <c:pt idx="15">
                  <c:v>74.498780487804893</c:v>
                </c:pt>
                <c:pt idx="16">
                  <c:v>74.647073170731716</c:v>
                </c:pt>
                <c:pt idx="17">
                  <c:v>75.221463414634158</c:v>
                </c:pt>
                <c:pt idx="18">
                  <c:v>75.145121951219522</c:v>
                </c:pt>
                <c:pt idx="19">
                  <c:v>75.606097560975613</c:v>
                </c:pt>
                <c:pt idx="20">
                  <c:v>75.743170731707323</c:v>
                </c:pt>
                <c:pt idx="21">
                  <c:v>75.934390243902456</c:v>
                </c:pt>
                <c:pt idx="22">
                  <c:v>75.988536585365864</c:v>
                </c:pt>
                <c:pt idx="23">
                  <c:v>76.164146341463422</c:v>
                </c:pt>
                <c:pt idx="24">
                  <c:v>76.233170731707318</c:v>
                </c:pt>
                <c:pt idx="25">
                  <c:v>76.284634146341475</c:v>
                </c:pt>
                <c:pt idx="26">
                  <c:v>76.270487804878059</c:v>
                </c:pt>
                <c:pt idx="27">
                  <c:v>76.70512195121951</c:v>
                </c:pt>
                <c:pt idx="28">
                  <c:v>76.890243902439025</c:v>
                </c:pt>
                <c:pt idx="29">
                  <c:v>76.734146341463429</c:v>
                </c:pt>
                <c:pt idx="30">
                  <c:v>76.878048780487802</c:v>
                </c:pt>
                <c:pt idx="31">
                  <c:v>77</c:v>
                </c:pt>
                <c:pt idx="32">
                  <c:v>77.217073170731723</c:v>
                </c:pt>
                <c:pt idx="33">
                  <c:v>76.916585365853663</c:v>
                </c:pt>
                <c:pt idx="34">
                  <c:v>77.375121951219512</c:v>
                </c:pt>
                <c:pt idx="35">
                  <c:v>77.404634146341479</c:v>
                </c:pt>
                <c:pt idx="36">
                  <c:v>77.435609756097563</c:v>
                </c:pt>
                <c:pt idx="37">
                  <c:v>77.794390243902441</c:v>
                </c:pt>
                <c:pt idx="38">
                  <c:v>77.882926829268314</c:v>
                </c:pt>
                <c:pt idx="39">
                  <c:v>77.836585365853665</c:v>
                </c:pt>
                <c:pt idx="40">
                  <c:v>77.987804878048792</c:v>
                </c:pt>
                <c:pt idx="41">
                  <c:v>78.190243902439036</c:v>
                </c:pt>
                <c:pt idx="42">
                  <c:v>78.292682926829272</c:v>
                </c:pt>
                <c:pt idx="43">
                  <c:v>78.492682926829289</c:v>
                </c:pt>
                <c:pt idx="44">
                  <c:v>79.095121951219525</c:v>
                </c:pt>
                <c:pt idx="45">
                  <c:v>79.346341463414646</c:v>
                </c:pt>
                <c:pt idx="46">
                  <c:v>79.697560975609761</c:v>
                </c:pt>
                <c:pt idx="47">
                  <c:v>80.097560975609753</c:v>
                </c:pt>
                <c:pt idx="48">
                  <c:v>80.251219512195121</c:v>
                </c:pt>
                <c:pt idx="49">
                  <c:v>80.548780487804891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42-5646-9DE2-2C2EE697B1C3}"/>
            </c:ext>
          </c:extLst>
        </c:ser>
        <c:ser>
          <c:idx val="14"/>
          <c:order val="14"/>
          <c:tx>
            <c:strRef>
              <c:f>TimeSeriesData!$A$17</c:f>
              <c:strCache>
                <c:ptCount val="1"/>
                <c:pt idx="0">
                  <c:v>Portugal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TimeSeriesData!$B$17:$BR$17</c:f>
              <c:numCache>
                <c:formatCode>0.00</c:formatCode>
                <c:ptCount val="66"/>
                <c:pt idx="0">
                  <c:v>63.036585365853661</c:v>
                </c:pt>
                <c:pt idx="1">
                  <c:v>63.465560975609762</c:v>
                </c:pt>
                <c:pt idx="2">
                  <c:v>63.890878048780486</c:v>
                </c:pt>
                <c:pt idx="3">
                  <c:v>64.310560975609775</c:v>
                </c:pt>
                <c:pt idx="4">
                  <c:v>64.723195121951221</c:v>
                </c:pt>
                <c:pt idx="5">
                  <c:v>65.128853658536585</c:v>
                </c:pt>
                <c:pt idx="6">
                  <c:v>65.526682926829281</c:v>
                </c:pt>
                <c:pt idx="7">
                  <c:v>65.918780487804881</c:v>
                </c:pt>
                <c:pt idx="8">
                  <c:v>66.30663414634148</c:v>
                </c:pt>
                <c:pt idx="9">
                  <c:v>66.691731707317075</c:v>
                </c:pt>
                <c:pt idx="10">
                  <c:v>67.073170731707322</c:v>
                </c:pt>
                <c:pt idx="11">
                  <c:v>66.770731707317083</c:v>
                </c:pt>
                <c:pt idx="12">
                  <c:v>68.324390243902442</c:v>
                </c:pt>
                <c:pt idx="13">
                  <c:v>67.524390243902445</c:v>
                </c:pt>
                <c:pt idx="14">
                  <c:v>68.019512195121962</c:v>
                </c:pt>
                <c:pt idx="15">
                  <c:v>68.309756097560978</c:v>
                </c:pt>
                <c:pt idx="16">
                  <c:v>68.860975609756096</c:v>
                </c:pt>
                <c:pt idx="17">
                  <c:v>70.012195121951223</c:v>
                </c:pt>
                <c:pt idx="18">
                  <c:v>70.317073170731717</c:v>
                </c:pt>
                <c:pt idx="19">
                  <c:v>71.168292682926847</c:v>
                </c:pt>
                <c:pt idx="20">
                  <c:v>71.214634146341467</c:v>
                </c:pt>
                <c:pt idx="21">
                  <c:v>71.614634146341473</c:v>
                </c:pt>
                <c:pt idx="22">
                  <c:v>72.41463414634147</c:v>
                </c:pt>
                <c:pt idx="23">
                  <c:v>72.265853658536599</c:v>
                </c:pt>
                <c:pt idx="24">
                  <c:v>72.51463414634145</c:v>
                </c:pt>
                <c:pt idx="25">
                  <c:v>72.814634146341476</c:v>
                </c:pt>
                <c:pt idx="26">
                  <c:v>73.265853658536585</c:v>
                </c:pt>
                <c:pt idx="27">
                  <c:v>73.665853658536591</c:v>
                </c:pt>
                <c:pt idx="28">
                  <c:v>73.714634146341467</c:v>
                </c:pt>
                <c:pt idx="29">
                  <c:v>74.265853658536599</c:v>
                </c:pt>
                <c:pt idx="30">
                  <c:v>73.965853658536588</c:v>
                </c:pt>
                <c:pt idx="31">
                  <c:v>74.014634146341464</c:v>
                </c:pt>
                <c:pt idx="32">
                  <c:v>74.312195121951234</c:v>
                </c:pt>
                <c:pt idx="33">
                  <c:v>74.512195121951223</c:v>
                </c:pt>
                <c:pt idx="34">
                  <c:v>74.91463414634147</c:v>
                </c:pt>
                <c:pt idx="35">
                  <c:v>75.31219512195122</c:v>
                </c:pt>
                <c:pt idx="36">
                  <c:v>75.260975609756116</c:v>
                </c:pt>
                <c:pt idx="37">
                  <c:v>75.412195121951228</c:v>
                </c:pt>
                <c:pt idx="38">
                  <c:v>75.712195121951225</c:v>
                </c:pt>
                <c:pt idx="39">
                  <c:v>75.963414634146346</c:v>
                </c:pt>
                <c:pt idx="40">
                  <c:v>76.314634146341476</c:v>
                </c:pt>
                <c:pt idx="41">
                  <c:v>76.81463414634149</c:v>
                </c:pt>
                <c:pt idx="42">
                  <c:v>77.065853658536597</c:v>
                </c:pt>
                <c:pt idx="43">
                  <c:v>77.219512195121965</c:v>
                </c:pt>
                <c:pt idx="44">
                  <c:v>77.670731707317088</c:v>
                </c:pt>
                <c:pt idx="45">
                  <c:v>78.070731707317094</c:v>
                </c:pt>
                <c:pt idx="46">
                  <c:v>78.419512195121953</c:v>
                </c:pt>
                <c:pt idx="47">
                  <c:v>78.321951219512201</c:v>
                </c:pt>
                <c:pt idx="48">
                  <c:v>78.524390243902459</c:v>
                </c:pt>
                <c:pt idx="49">
                  <c:v>78.72682926829269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842-5646-9DE2-2C2EE697B1C3}"/>
            </c:ext>
          </c:extLst>
        </c:ser>
        <c:ser>
          <c:idx val="15"/>
          <c:order val="15"/>
          <c:tx>
            <c:strRef>
              <c:f>TimeSeriesData!$A$18</c:f>
              <c:strCache>
                <c:ptCount val="1"/>
                <c:pt idx="0">
                  <c:v>Spain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E3E3E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TimeSeriesData!$B$18:$BR$18</c:f>
              <c:numCache>
                <c:formatCode>0.00</c:formatCode>
                <c:ptCount val="66"/>
                <c:pt idx="0">
                  <c:v>69.109268292682941</c:v>
                </c:pt>
                <c:pt idx="1">
                  <c:v>69.480487804878052</c:v>
                </c:pt>
                <c:pt idx="2">
                  <c:v>69.519024390243914</c:v>
                </c:pt>
                <c:pt idx="3">
                  <c:v>69.681219512195128</c:v>
                </c:pt>
                <c:pt idx="4">
                  <c:v>70.399756097560982</c:v>
                </c:pt>
                <c:pt idx="5">
                  <c:v>70.80926829268293</c:v>
                </c:pt>
                <c:pt idx="6">
                  <c:v>71.055121951219519</c:v>
                </c:pt>
                <c:pt idx="7">
                  <c:v>71.25292682926829</c:v>
                </c:pt>
                <c:pt idx="8">
                  <c:v>71.537804878048789</c:v>
                </c:pt>
                <c:pt idx="9">
                  <c:v>71.057560975609761</c:v>
                </c:pt>
                <c:pt idx="10">
                  <c:v>72.027317073170735</c:v>
                </c:pt>
                <c:pt idx="11">
                  <c:v>71.630243902439034</c:v>
                </c:pt>
                <c:pt idx="12">
                  <c:v>72.8180487804878</c:v>
                </c:pt>
                <c:pt idx="13">
                  <c:v>72.610731707317086</c:v>
                </c:pt>
                <c:pt idx="14">
                  <c:v>72.969756097560989</c:v>
                </c:pt>
                <c:pt idx="15">
                  <c:v>73.318780487804872</c:v>
                </c:pt>
                <c:pt idx="16">
                  <c:v>73.642682926829295</c:v>
                </c:pt>
                <c:pt idx="17">
                  <c:v>74.131951219512203</c:v>
                </c:pt>
                <c:pt idx="18">
                  <c:v>74.295609756097562</c:v>
                </c:pt>
                <c:pt idx="19">
                  <c:v>74.818780487804872</c:v>
                </c:pt>
                <c:pt idx="20">
                  <c:v>75.349268292682936</c:v>
                </c:pt>
                <c:pt idx="21">
                  <c:v>75.52853658536587</c:v>
                </c:pt>
                <c:pt idx="22">
                  <c:v>76.134146341463421</c:v>
                </c:pt>
                <c:pt idx="23">
                  <c:v>75.9090243902439</c:v>
                </c:pt>
                <c:pt idx="24">
                  <c:v>76.295365853658552</c:v>
                </c:pt>
                <c:pt idx="25">
                  <c:v>76.259512195121957</c:v>
                </c:pt>
                <c:pt idx="26">
                  <c:v>76.510487804878053</c:v>
                </c:pt>
                <c:pt idx="27">
                  <c:v>76.728048780487825</c:v>
                </c:pt>
                <c:pt idx="28">
                  <c:v>76.74707317073171</c:v>
                </c:pt>
                <c:pt idx="29">
                  <c:v>76.813658536585379</c:v>
                </c:pt>
                <c:pt idx="30">
                  <c:v>76.837560975609762</c:v>
                </c:pt>
                <c:pt idx="31">
                  <c:v>76.971219512195134</c:v>
                </c:pt>
                <c:pt idx="32">
                  <c:v>77.41</c:v>
                </c:pt>
                <c:pt idx="33">
                  <c:v>77.546585365853673</c:v>
                </c:pt>
                <c:pt idx="34">
                  <c:v>77.901463414634151</c:v>
                </c:pt>
                <c:pt idx="35">
                  <c:v>77.980731707317076</c:v>
                </c:pt>
                <c:pt idx="36">
                  <c:v>78.120487804878053</c:v>
                </c:pt>
                <c:pt idx="37">
                  <c:v>78.604146341463419</c:v>
                </c:pt>
                <c:pt idx="38">
                  <c:v>78.665853658536591</c:v>
                </c:pt>
                <c:pt idx="39">
                  <c:v>78.717073170731723</c:v>
                </c:pt>
                <c:pt idx="40">
                  <c:v>78.965853658536588</c:v>
                </c:pt>
                <c:pt idx="41">
                  <c:v>79.368292682926835</c:v>
                </c:pt>
                <c:pt idx="42">
                  <c:v>79.568292682926838</c:v>
                </c:pt>
                <c:pt idx="43">
                  <c:v>79.61951219512197</c:v>
                </c:pt>
                <c:pt idx="44">
                  <c:v>79.870731707317091</c:v>
                </c:pt>
                <c:pt idx="45">
                  <c:v>80.170731707317088</c:v>
                </c:pt>
                <c:pt idx="46">
                  <c:v>80.821951219512201</c:v>
                </c:pt>
                <c:pt idx="47">
                  <c:v>80.873170731707319</c:v>
                </c:pt>
                <c:pt idx="48">
                  <c:v>81.175609756097572</c:v>
                </c:pt>
                <c:pt idx="49">
                  <c:v>81.475609756097555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842-5646-9DE2-2C2EE697B1C3}"/>
            </c:ext>
          </c:extLst>
        </c:ser>
        <c:ser>
          <c:idx val="16"/>
          <c:order val="16"/>
          <c:tx>
            <c:strRef>
              <c:f>TimeSeriesData!$A$19</c:f>
              <c:strCache>
                <c:ptCount val="1"/>
                <c:pt idx="0">
                  <c:v>Sweden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66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TimeSeriesData!$B$19:$BR$19</c:f>
              <c:numCache>
                <c:formatCode>0.00</c:formatCode>
                <c:ptCount val="66"/>
                <c:pt idx="0">
                  <c:v>73.00560975609757</c:v>
                </c:pt>
                <c:pt idx="1">
                  <c:v>73.474390243902448</c:v>
                </c:pt>
                <c:pt idx="2">
                  <c:v>73.350487804878057</c:v>
                </c:pt>
                <c:pt idx="3">
                  <c:v>73.555365853658543</c:v>
                </c:pt>
                <c:pt idx="4">
                  <c:v>73.733170731707318</c:v>
                </c:pt>
                <c:pt idx="5">
                  <c:v>73.861707317073169</c:v>
                </c:pt>
                <c:pt idx="6">
                  <c:v>74.078536585365853</c:v>
                </c:pt>
                <c:pt idx="7">
                  <c:v>74.12243902439026</c:v>
                </c:pt>
                <c:pt idx="8">
                  <c:v>73.972926829268289</c:v>
                </c:pt>
                <c:pt idx="9">
                  <c:v>74.08487804878051</c:v>
                </c:pt>
                <c:pt idx="10">
                  <c:v>74.649268292682933</c:v>
                </c:pt>
                <c:pt idx="11">
                  <c:v>74.623902439024405</c:v>
                </c:pt>
                <c:pt idx="12">
                  <c:v>74.71804878048782</c:v>
                </c:pt>
                <c:pt idx="13">
                  <c:v>74.867317073170739</c:v>
                </c:pt>
                <c:pt idx="14">
                  <c:v>74.980487804878052</c:v>
                </c:pt>
                <c:pt idx="15">
                  <c:v>74.984634146341477</c:v>
                </c:pt>
                <c:pt idx="16">
                  <c:v>74.969268292682941</c:v>
                </c:pt>
                <c:pt idx="17">
                  <c:v>75.379756097560985</c:v>
                </c:pt>
                <c:pt idx="18">
                  <c:v>75.469024390243916</c:v>
                </c:pt>
                <c:pt idx="19">
                  <c:v>75.524146341463421</c:v>
                </c:pt>
                <c:pt idx="20">
                  <c:v>75.740975609756106</c:v>
                </c:pt>
                <c:pt idx="21">
                  <c:v>76.026097560975614</c:v>
                </c:pt>
                <c:pt idx="22">
                  <c:v>76.327317073170747</c:v>
                </c:pt>
                <c:pt idx="23">
                  <c:v>76.551707317073166</c:v>
                </c:pt>
                <c:pt idx="24">
                  <c:v>76.815853658536611</c:v>
                </c:pt>
                <c:pt idx="25">
                  <c:v>76.667804878048798</c:v>
                </c:pt>
                <c:pt idx="26">
                  <c:v>76.931219512195128</c:v>
                </c:pt>
                <c:pt idx="27">
                  <c:v>77.092195121951235</c:v>
                </c:pt>
                <c:pt idx="28">
                  <c:v>76.979268292682931</c:v>
                </c:pt>
                <c:pt idx="29">
                  <c:v>77.72682926829269</c:v>
                </c:pt>
                <c:pt idx="30">
                  <c:v>77.536829268292692</c:v>
                </c:pt>
                <c:pt idx="31">
                  <c:v>77.666829268292688</c:v>
                </c:pt>
                <c:pt idx="32">
                  <c:v>77.998780487804879</c:v>
                </c:pt>
                <c:pt idx="33">
                  <c:v>78.060487804878051</c:v>
                </c:pt>
                <c:pt idx="34">
                  <c:v>78.65024390243903</c:v>
                </c:pt>
                <c:pt idx="35">
                  <c:v>78.740487804878057</c:v>
                </c:pt>
                <c:pt idx="36">
                  <c:v>78.959024390243897</c:v>
                </c:pt>
                <c:pt idx="37">
                  <c:v>79.197560975609775</c:v>
                </c:pt>
                <c:pt idx="38">
                  <c:v>79.339024390243921</c:v>
                </c:pt>
                <c:pt idx="39">
                  <c:v>79.441463414634157</c:v>
                </c:pt>
                <c:pt idx="40">
                  <c:v>79.643902439024401</c:v>
                </c:pt>
                <c:pt idx="41">
                  <c:v>79.795121951219514</c:v>
                </c:pt>
                <c:pt idx="42">
                  <c:v>79.846341463414646</c:v>
                </c:pt>
                <c:pt idx="43">
                  <c:v>80.095121951219525</c:v>
                </c:pt>
                <c:pt idx="44">
                  <c:v>80.497560975609773</c:v>
                </c:pt>
                <c:pt idx="45">
                  <c:v>80.546341463414649</c:v>
                </c:pt>
                <c:pt idx="46">
                  <c:v>80.748780487804893</c:v>
                </c:pt>
                <c:pt idx="47">
                  <c:v>80.900000000000006</c:v>
                </c:pt>
                <c:pt idx="48">
                  <c:v>81.099999999999994</c:v>
                </c:pt>
                <c:pt idx="49">
                  <c:v>81.351219512195129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842-5646-9DE2-2C2EE697B1C3}"/>
            </c:ext>
          </c:extLst>
        </c:ser>
        <c:ser>
          <c:idx val="17"/>
          <c:order val="17"/>
          <c:tx>
            <c:strRef>
              <c:f>TimeSeriesData!$A$20</c:f>
              <c:strCache>
                <c:ptCount val="1"/>
                <c:pt idx="0">
                  <c:v>Switzerland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TimeSeriesData!$B$20:$BR$20</c:f>
              <c:numCache>
                <c:formatCode>0.00</c:formatCode>
                <c:ptCount val="66"/>
                <c:pt idx="0">
                  <c:v>71.313414634146341</c:v>
                </c:pt>
                <c:pt idx="1">
                  <c:v>71.644878048780498</c:v>
                </c:pt>
                <c:pt idx="2">
                  <c:v>71.196097560975616</c:v>
                </c:pt>
                <c:pt idx="3">
                  <c:v>71.18756097560977</c:v>
                </c:pt>
                <c:pt idx="4">
                  <c:v>72.077804878048795</c:v>
                </c:pt>
                <c:pt idx="5">
                  <c:v>72.201707317073172</c:v>
                </c:pt>
                <c:pt idx="6">
                  <c:v>72.335609756097568</c:v>
                </c:pt>
                <c:pt idx="7">
                  <c:v>72.636585365853662</c:v>
                </c:pt>
                <c:pt idx="8">
                  <c:v>72.590243902439028</c:v>
                </c:pt>
                <c:pt idx="9">
                  <c:v>72.612682926829265</c:v>
                </c:pt>
                <c:pt idx="10">
                  <c:v>73.020243902439034</c:v>
                </c:pt>
                <c:pt idx="11">
                  <c:v>73.130731707317082</c:v>
                </c:pt>
                <c:pt idx="12">
                  <c:v>73.64439024390245</c:v>
                </c:pt>
                <c:pt idx="13">
                  <c:v>73.940975609756109</c:v>
                </c:pt>
                <c:pt idx="14">
                  <c:v>74.287073170731716</c:v>
                </c:pt>
                <c:pt idx="15">
                  <c:v>74.665609756097567</c:v>
                </c:pt>
                <c:pt idx="16">
                  <c:v>74.785365853658547</c:v>
                </c:pt>
                <c:pt idx="17">
                  <c:v>75.238048780487816</c:v>
                </c:pt>
                <c:pt idx="18">
                  <c:v>75.187317073170746</c:v>
                </c:pt>
                <c:pt idx="19">
                  <c:v>75.466097560975612</c:v>
                </c:pt>
                <c:pt idx="20">
                  <c:v>75.45926829268295</c:v>
                </c:pt>
                <c:pt idx="21">
                  <c:v>75.693170731707326</c:v>
                </c:pt>
                <c:pt idx="22">
                  <c:v>76.033902439024402</c:v>
                </c:pt>
                <c:pt idx="23">
                  <c:v>76.031219512195136</c:v>
                </c:pt>
                <c:pt idx="24">
                  <c:v>76.608536585365869</c:v>
                </c:pt>
                <c:pt idx="25">
                  <c:v>76.733658536585381</c:v>
                </c:pt>
                <c:pt idx="26">
                  <c:v>76.899024390243909</c:v>
                </c:pt>
                <c:pt idx="27">
                  <c:v>77.197560975609761</c:v>
                </c:pt>
                <c:pt idx="28">
                  <c:v>77.226585365853666</c:v>
                </c:pt>
                <c:pt idx="29">
                  <c:v>77.421219512195137</c:v>
                </c:pt>
                <c:pt idx="30">
                  <c:v>77.242439024390237</c:v>
                </c:pt>
                <c:pt idx="31">
                  <c:v>77.51463414634145</c:v>
                </c:pt>
                <c:pt idx="32">
                  <c:v>77.806097560975616</c:v>
                </c:pt>
                <c:pt idx="33">
                  <c:v>78.085365853658558</c:v>
                </c:pt>
                <c:pt idx="34">
                  <c:v>78.349999999999994</c:v>
                </c:pt>
                <c:pt idx="35">
                  <c:v>78.417073170731712</c:v>
                </c:pt>
                <c:pt idx="36">
                  <c:v>78.896097560975619</c:v>
                </c:pt>
                <c:pt idx="37">
                  <c:v>79.079512195121964</c:v>
                </c:pt>
                <c:pt idx="38">
                  <c:v>79.324390243902457</c:v>
                </c:pt>
                <c:pt idx="39">
                  <c:v>79.580487804878047</c:v>
                </c:pt>
                <c:pt idx="40">
                  <c:v>79.680487804878055</c:v>
                </c:pt>
                <c:pt idx="41">
                  <c:v>80.180487804878055</c:v>
                </c:pt>
                <c:pt idx="42">
                  <c:v>80.385365853658541</c:v>
                </c:pt>
                <c:pt idx="43">
                  <c:v>80.536585365853682</c:v>
                </c:pt>
                <c:pt idx="44">
                  <c:v>81.0878048780488</c:v>
                </c:pt>
                <c:pt idx="45">
                  <c:v>81.236585365853671</c:v>
                </c:pt>
                <c:pt idx="46">
                  <c:v>81.490243902439033</c:v>
                </c:pt>
                <c:pt idx="47">
                  <c:v>81.741463414634154</c:v>
                </c:pt>
                <c:pt idx="48">
                  <c:v>81.992682926829275</c:v>
                </c:pt>
                <c:pt idx="49">
                  <c:v>82.043902439024393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842-5646-9DE2-2C2EE697B1C3}"/>
            </c:ext>
          </c:extLst>
        </c:ser>
        <c:ser>
          <c:idx val="18"/>
          <c:order val="18"/>
          <c:tx>
            <c:strRef>
              <c:f>TimeSeriesData!$A$21</c:f>
              <c:strCache>
                <c:ptCount val="1"/>
                <c:pt idx="0">
                  <c:v>Turkey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33993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TimeSeriesData!$B$21:$BR$21</c:f>
              <c:numCache>
                <c:formatCode>0.00</c:formatCode>
                <c:ptCount val="66"/>
                <c:pt idx="0">
                  <c:v>48.270853658536595</c:v>
                </c:pt>
                <c:pt idx="1">
                  <c:v>48.35243902439025</c:v>
                </c:pt>
                <c:pt idx="2">
                  <c:v>48.423975609756098</c:v>
                </c:pt>
                <c:pt idx="3">
                  <c:v>48.49002439024391</c:v>
                </c:pt>
                <c:pt idx="4">
                  <c:v>48.561634146341468</c:v>
                </c:pt>
                <c:pt idx="5">
                  <c:v>48.65631707317074</c:v>
                </c:pt>
                <c:pt idx="6">
                  <c:v>48.792097560975613</c:v>
                </c:pt>
                <c:pt idx="7">
                  <c:v>48.984902439024395</c:v>
                </c:pt>
                <c:pt idx="8">
                  <c:v>49.245243902439029</c:v>
                </c:pt>
                <c:pt idx="9">
                  <c:v>49.581121951219515</c:v>
                </c:pt>
                <c:pt idx="10">
                  <c:v>49.994073170731717</c:v>
                </c:pt>
                <c:pt idx="11">
                  <c:v>50.482097560975618</c:v>
                </c:pt>
                <c:pt idx="12">
                  <c:v>51.030731707317081</c:v>
                </c:pt>
                <c:pt idx="13">
                  <c:v>51.625463414634154</c:v>
                </c:pt>
                <c:pt idx="14">
                  <c:v>52.258292682926836</c:v>
                </c:pt>
                <c:pt idx="15">
                  <c:v>52.922707317073176</c:v>
                </c:pt>
                <c:pt idx="16">
                  <c:v>53.616170731707321</c:v>
                </c:pt>
                <c:pt idx="17">
                  <c:v>54.335170731707322</c:v>
                </c:pt>
                <c:pt idx="18">
                  <c:v>55.073682926829271</c:v>
                </c:pt>
                <c:pt idx="19">
                  <c:v>55.821170731707326</c:v>
                </c:pt>
                <c:pt idx="20">
                  <c:v>56.56960975609757</c:v>
                </c:pt>
                <c:pt idx="21">
                  <c:v>57.311975609756104</c:v>
                </c:pt>
                <c:pt idx="22">
                  <c:v>58.043268292682932</c:v>
                </c:pt>
                <c:pt idx="23">
                  <c:v>58.759024390243908</c:v>
                </c:pt>
                <c:pt idx="24">
                  <c:v>59.45419512195123</c:v>
                </c:pt>
                <c:pt idx="25">
                  <c:v>60.121365853658546</c:v>
                </c:pt>
                <c:pt idx="26">
                  <c:v>60.755512195121959</c:v>
                </c:pt>
                <c:pt idx="27">
                  <c:v>61.360170731707328</c:v>
                </c:pt>
                <c:pt idx="28">
                  <c:v>61.940878048780498</c:v>
                </c:pt>
                <c:pt idx="29">
                  <c:v>62.504146341463418</c:v>
                </c:pt>
                <c:pt idx="30">
                  <c:v>63.060463414634157</c:v>
                </c:pt>
                <c:pt idx="31">
                  <c:v>63.622829268292698</c:v>
                </c:pt>
                <c:pt idx="32">
                  <c:v>64.200756097560983</c:v>
                </c:pt>
                <c:pt idx="33">
                  <c:v>64.800219512195127</c:v>
                </c:pt>
                <c:pt idx="34">
                  <c:v>65.423658536585378</c:v>
                </c:pt>
                <c:pt idx="35">
                  <c:v>66.073097560975626</c:v>
                </c:pt>
                <c:pt idx="36">
                  <c:v>66.745975609756101</c:v>
                </c:pt>
                <c:pt idx="37">
                  <c:v>67.432804878048799</c:v>
                </c:pt>
                <c:pt idx="38">
                  <c:v>68.119048780487802</c:v>
                </c:pt>
                <c:pt idx="39">
                  <c:v>68.794731707317084</c:v>
                </c:pt>
                <c:pt idx="40">
                  <c:v>69.446878048780505</c:v>
                </c:pt>
                <c:pt idx="41">
                  <c:v>70.063999999999993</c:v>
                </c:pt>
                <c:pt idx="42">
                  <c:v>70.639146341463416</c:v>
                </c:pt>
                <c:pt idx="43">
                  <c:v>71.168317073170755</c:v>
                </c:pt>
                <c:pt idx="44">
                  <c:v>71.648048780487827</c:v>
                </c:pt>
                <c:pt idx="45">
                  <c:v>72.077853658536611</c:v>
                </c:pt>
                <c:pt idx="46">
                  <c:v>72.46273170731709</c:v>
                </c:pt>
                <c:pt idx="47">
                  <c:v>72.810658536585379</c:v>
                </c:pt>
                <c:pt idx="48">
                  <c:v>73.129634146341473</c:v>
                </c:pt>
                <c:pt idx="49">
                  <c:v>73.424634146341475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842-5646-9DE2-2C2EE697B1C3}"/>
            </c:ext>
          </c:extLst>
        </c:ser>
        <c:ser>
          <c:idx val="19"/>
          <c:order val="19"/>
          <c:tx>
            <c:strRef>
              <c:f>TimeSeriesData!$A$22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TimeSeriesData!$B$22:$BR$22</c:f>
              <c:numCache>
                <c:formatCode>0.00</c:formatCode>
                <c:ptCount val="66"/>
                <c:pt idx="0">
                  <c:v>71.126829268292695</c:v>
                </c:pt>
                <c:pt idx="1">
                  <c:v>70.878048780487816</c:v>
                </c:pt>
                <c:pt idx="2">
                  <c:v>70.926829268292693</c:v>
                </c:pt>
                <c:pt idx="3">
                  <c:v>70.826829268292698</c:v>
                </c:pt>
                <c:pt idx="4">
                  <c:v>71.62439024390244</c:v>
                </c:pt>
                <c:pt idx="5">
                  <c:v>71.62439024390244</c:v>
                </c:pt>
                <c:pt idx="6">
                  <c:v>71.573170731707322</c:v>
                </c:pt>
                <c:pt idx="7">
                  <c:v>72.12439024390244</c:v>
                </c:pt>
                <c:pt idx="8">
                  <c:v>71.724390243902462</c:v>
                </c:pt>
                <c:pt idx="9">
                  <c:v>71.721951219512206</c:v>
                </c:pt>
                <c:pt idx="10">
                  <c:v>71.973170731707327</c:v>
                </c:pt>
                <c:pt idx="11">
                  <c:v>72.273170731707339</c:v>
                </c:pt>
                <c:pt idx="12">
                  <c:v>72.12439024390244</c:v>
                </c:pt>
                <c:pt idx="13">
                  <c:v>72.324390243902442</c:v>
                </c:pt>
                <c:pt idx="14">
                  <c:v>72.524390243902445</c:v>
                </c:pt>
                <c:pt idx="15">
                  <c:v>72.724390243902448</c:v>
                </c:pt>
                <c:pt idx="16">
                  <c:v>72.775609756097566</c:v>
                </c:pt>
                <c:pt idx="17">
                  <c:v>73.224390243902448</c:v>
                </c:pt>
                <c:pt idx="18">
                  <c:v>73.175609756097558</c:v>
                </c:pt>
                <c:pt idx="19">
                  <c:v>73.275609756097566</c:v>
                </c:pt>
                <c:pt idx="20">
                  <c:v>73.675609756097572</c:v>
                </c:pt>
                <c:pt idx="21">
                  <c:v>74.026829268292687</c:v>
                </c:pt>
                <c:pt idx="22">
                  <c:v>74.178048780487813</c:v>
                </c:pt>
                <c:pt idx="23">
                  <c:v>74.378048780487816</c:v>
                </c:pt>
                <c:pt idx="24">
                  <c:v>74.778048780487822</c:v>
                </c:pt>
                <c:pt idx="25">
                  <c:v>74.629268292682937</c:v>
                </c:pt>
                <c:pt idx="26">
                  <c:v>74.929268292682949</c:v>
                </c:pt>
                <c:pt idx="27">
                  <c:v>75.280487804878049</c:v>
                </c:pt>
                <c:pt idx="28">
                  <c:v>75.380487804878058</c:v>
                </c:pt>
                <c:pt idx="29">
                  <c:v>75.582926829268317</c:v>
                </c:pt>
                <c:pt idx="30">
                  <c:v>75.880487804878058</c:v>
                </c:pt>
                <c:pt idx="31">
                  <c:v>76.082926829268317</c:v>
                </c:pt>
                <c:pt idx="32">
                  <c:v>76.434146341463418</c:v>
                </c:pt>
                <c:pt idx="33">
                  <c:v>76.385365853658527</c:v>
                </c:pt>
                <c:pt idx="34">
                  <c:v>76.885365853658541</c:v>
                </c:pt>
                <c:pt idx="35">
                  <c:v>76.836585365853665</c:v>
                </c:pt>
                <c:pt idx="36">
                  <c:v>77.087804878048786</c:v>
                </c:pt>
                <c:pt idx="37">
                  <c:v>77.210975609756119</c:v>
                </c:pt>
                <c:pt idx="38">
                  <c:v>77.190243902439036</c:v>
                </c:pt>
                <c:pt idx="39">
                  <c:v>77.390243902439039</c:v>
                </c:pt>
                <c:pt idx="40">
                  <c:v>77.741463414634154</c:v>
                </c:pt>
                <c:pt idx="41">
                  <c:v>77.992682926829275</c:v>
                </c:pt>
                <c:pt idx="42">
                  <c:v>78.143902439024387</c:v>
                </c:pt>
                <c:pt idx="43">
                  <c:v>78.44634146341464</c:v>
                </c:pt>
                <c:pt idx="44">
                  <c:v>78.746341463414637</c:v>
                </c:pt>
                <c:pt idx="45">
                  <c:v>79.048780487804891</c:v>
                </c:pt>
                <c:pt idx="46">
                  <c:v>79.248780487804893</c:v>
                </c:pt>
                <c:pt idx="47">
                  <c:v>79.448780487804882</c:v>
                </c:pt>
                <c:pt idx="48">
                  <c:v>79.599999999999994</c:v>
                </c:pt>
                <c:pt idx="49">
                  <c:v>80.051219512195118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842-5646-9DE2-2C2EE697B1C3}"/>
            </c:ext>
          </c:extLst>
        </c:ser>
        <c:ser>
          <c:idx val="20"/>
          <c:order val="20"/>
          <c:tx>
            <c:strRef>
              <c:f>TimeSeriesData!$A$23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9663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TimeSeriesData!$B$2:$BR$2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TimeSeriesData!$B$23:$BR$23</c:f>
              <c:numCache>
                <c:formatCode>0.00</c:formatCode>
                <c:ptCount val="66"/>
                <c:pt idx="0">
                  <c:v>69.770731707317069</c:v>
                </c:pt>
                <c:pt idx="1">
                  <c:v>70.270731707317083</c:v>
                </c:pt>
                <c:pt idx="2">
                  <c:v>70.119512195121956</c:v>
                </c:pt>
                <c:pt idx="3">
                  <c:v>69.917073170731712</c:v>
                </c:pt>
                <c:pt idx="4">
                  <c:v>70.165853658536591</c:v>
                </c:pt>
                <c:pt idx="5">
                  <c:v>70.214634146341467</c:v>
                </c:pt>
                <c:pt idx="6">
                  <c:v>70.212195121951225</c:v>
                </c:pt>
                <c:pt idx="7">
                  <c:v>70.560975609756113</c:v>
                </c:pt>
                <c:pt idx="8">
                  <c:v>69.951219512195124</c:v>
                </c:pt>
                <c:pt idx="9">
                  <c:v>70.507317073170753</c:v>
                </c:pt>
                <c:pt idx="10">
                  <c:v>70.807317073170736</c:v>
                </c:pt>
                <c:pt idx="11">
                  <c:v>71.107317073170748</c:v>
                </c:pt>
                <c:pt idx="12">
                  <c:v>71.156097560975624</c:v>
                </c:pt>
                <c:pt idx="13">
                  <c:v>71.356097560975613</c:v>
                </c:pt>
                <c:pt idx="14">
                  <c:v>71.956097560975607</c:v>
                </c:pt>
                <c:pt idx="15">
                  <c:v>72.604878048780478</c:v>
                </c:pt>
                <c:pt idx="16">
                  <c:v>72.856097560975613</c:v>
                </c:pt>
                <c:pt idx="17">
                  <c:v>73.256097560975618</c:v>
                </c:pt>
                <c:pt idx="18">
                  <c:v>73.356097560975613</c:v>
                </c:pt>
                <c:pt idx="19">
                  <c:v>73.804878048780495</c:v>
                </c:pt>
                <c:pt idx="20">
                  <c:v>73.658536585365866</c:v>
                </c:pt>
                <c:pt idx="21">
                  <c:v>74.007317073170739</c:v>
                </c:pt>
                <c:pt idx="22">
                  <c:v>74.360975609756096</c:v>
                </c:pt>
                <c:pt idx="23">
                  <c:v>74.463414634146332</c:v>
                </c:pt>
                <c:pt idx="24">
                  <c:v>74.563414634146355</c:v>
                </c:pt>
                <c:pt idx="25">
                  <c:v>74.563414634146355</c:v>
                </c:pt>
                <c:pt idx="26">
                  <c:v>74.614634146341473</c:v>
                </c:pt>
                <c:pt idx="27">
                  <c:v>74.765853658536599</c:v>
                </c:pt>
                <c:pt idx="28">
                  <c:v>74.765853658536599</c:v>
                </c:pt>
                <c:pt idx="29">
                  <c:v>75.01707317073172</c:v>
                </c:pt>
                <c:pt idx="30">
                  <c:v>75.214634146341467</c:v>
                </c:pt>
                <c:pt idx="31">
                  <c:v>75.365853658536594</c:v>
                </c:pt>
                <c:pt idx="32">
                  <c:v>75.642195121951232</c:v>
                </c:pt>
                <c:pt idx="33">
                  <c:v>75.419512195121968</c:v>
                </c:pt>
                <c:pt idx="34">
                  <c:v>75.574390243902457</c:v>
                </c:pt>
                <c:pt idx="35">
                  <c:v>75.621951219512198</c:v>
                </c:pt>
                <c:pt idx="36">
                  <c:v>75.996585365853662</c:v>
                </c:pt>
                <c:pt idx="37">
                  <c:v>76.429268292682934</c:v>
                </c:pt>
                <c:pt idx="38">
                  <c:v>76.580487804878061</c:v>
                </c:pt>
                <c:pt idx="39">
                  <c:v>76.582926829268303</c:v>
                </c:pt>
                <c:pt idx="40">
                  <c:v>76.636585365853662</c:v>
                </c:pt>
                <c:pt idx="41">
                  <c:v>76.736585365853671</c:v>
                </c:pt>
                <c:pt idx="42">
                  <c:v>76.836585365853665</c:v>
                </c:pt>
                <c:pt idx="43">
                  <c:v>76.987804878048777</c:v>
                </c:pt>
                <c:pt idx="44">
                  <c:v>77.339024390243921</c:v>
                </c:pt>
                <c:pt idx="45">
                  <c:v>77.339024390243921</c:v>
                </c:pt>
                <c:pt idx="46">
                  <c:v>77.587804878048786</c:v>
                </c:pt>
                <c:pt idx="47">
                  <c:v>77.839024390243921</c:v>
                </c:pt>
                <c:pt idx="48">
                  <c:v>77.939024390243915</c:v>
                </c:pt>
                <c:pt idx="49">
                  <c:v>78.090243902439028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842-5646-9DE2-2C2EE697B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172303"/>
        <c:axId val="1"/>
      </c:lineChart>
      <c:catAx>
        <c:axId val="35117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51172303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7949284327494701E-2"/>
          <c:y val="0.74376122394017197"/>
          <c:w val="0.95515834457025361"/>
          <c:h val="0.223513735691865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9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90"/>
                </a:solidFill>
                <a:latin typeface="Helv"/>
                <a:ea typeface="Helv"/>
                <a:cs typeface="Helv"/>
              </a:defRPr>
            </a:pPr>
            <a:r>
              <a:rPr lang="en-US"/>
              <a:t>Median $2005 PPP Per Capita Health Care Expenditures</a:t>
            </a:r>
          </a:p>
        </c:rich>
      </c:tx>
      <c:layout>
        <c:manualLayout>
          <c:xMode val="edge"/>
          <c:yMode val="edge"/>
          <c:x val="0.22122287992114614"/>
          <c:y val="2.793381971626872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3557869374495E-2"/>
          <c:y val="0.13035782534258739"/>
          <c:w val="0.88230411758024363"/>
          <c:h val="0.68717196502021072"/>
        </c:manualLayout>
      </c:layout>
      <c:lineChart>
        <c:grouping val="standard"/>
        <c:varyColors val="0"/>
        <c:ser>
          <c:idx val="1"/>
          <c:order val="0"/>
          <c:tx>
            <c:v>Per Capita Median 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name>Trend</c:name>
            <c:spPr>
              <a:ln w="38100">
                <a:solidFill>
                  <a:srgbClr val="DD0806"/>
                </a:solidFill>
                <a:prstDash val="solid"/>
              </a:ln>
            </c:spPr>
            <c:trendlineType val="poly"/>
            <c:order val="3"/>
            <c:dispRSqr val="1"/>
            <c:dispEq val="1"/>
            <c:trendlineLbl>
              <c:layout>
                <c:manualLayout>
                  <c:xMode val="edge"/>
                  <c:yMode val="edge"/>
                  <c:x val="0.37646700618159956"/>
                  <c:y val="0.2197460484346473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Trend:</a:t>
                    </a:r>
                  </a:p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y = 3.4977x</a:t>
                    </a:r>
                    <a:r>
                      <a:rPr lang="en-US" sz="1000" b="1" i="0" u="none" strike="noStrike" baseline="30000">
                        <a:solidFill>
                          <a:srgbClr val="000000"/>
                        </a:solidFill>
                        <a:latin typeface="Helv" charset="0"/>
                      </a:rPr>
                      <a:t>2</a:t>
                    </a: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 + 83.171x + 1547.5</a:t>
                    </a:r>
                  </a:p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R</a:t>
                    </a:r>
                    <a:r>
                      <a:rPr lang="en-US" sz="1000" b="1" i="0" u="none" strike="noStrike" baseline="30000">
                        <a:solidFill>
                          <a:srgbClr val="000000"/>
                        </a:solidFill>
                        <a:latin typeface="Helv" charset="0"/>
                      </a:rPr>
                      <a:t>2</a:t>
                    </a:r>
                    <a:r>
                      <a:rPr lang="en-US" sz="10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 = 0.9966</a:t>
                    </a:r>
                  </a:p>
                </c:rich>
              </c:tx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</c:trendlineLbl>
          </c:trendline>
          <c:cat>
            <c:strRef>
              <c:f>TimeSeriesData!$E$54:$AI$54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TimeSeriesData!$E$77:$AI$77</c:f>
              <c:numCache>
                <c:formatCode>"$"#,##0</c:formatCode>
                <c:ptCount val="31"/>
                <c:pt idx="0">
                  <c:v>1643.9765108169688</c:v>
                </c:pt>
                <c:pt idx="1">
                  <c:v>1755.4678727074693</c:v>
                </c:pt>
                <c:pt idx="2">
                  <c:v>1806.6983728139503</c:v>
                </c:pt>
                <c:pt idx="3">
                  <c:v>1907.1106861976314</c:v>
                </c:pt>
                <c:pt idx="4">
                  <c:v>2006.5417565970297</c:v>
                </c:pt>
                <c:pt idx="5">
                  <c:v>2173.4703132070035</c:v>
                </c:pt>
                <c:pt idx="6">
                  <c:v>2366.9366916510389</c:v>
                </c:pt>
                <c:pt idx="7">
                  <c:v>2459.6365574244819</c:v>
                </c:pt>
                <c:pt idx="8">
                  <c:v>2570.2458710627006</c:v>
                </c:pt>
                <c:pt idx="9">
                  <c:v>2740.9640301301556</c:v>
                </c:pt>
                <c:pt idx="10">
                  <c:v>2822.79871627802</c:v>
                </c:pt>
                <c:pt idx="11">
                  <c:v>3060.6056484101841</c:v>
                </c:pt>
                <c:pt idx="12">
                  <c:v>3211.3888344362858</c:v>
                </c:pt>
                <c:pt idx="13">
                  <c:v>3460.2112904495862</c:v>
                </c:pt>
                <c:pt idx="14">
                  <c:v>3544.6723545654495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B-3642-84C5-2FAA1703C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223119"/>
        <c:axId val="1"/>
      </c:lineChart>
      <c:catAx>
        <c:axId val="3512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51223119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164181039028133"/>
          <c:y val="0.89015772162509677"/>
          <c:w val="0.28978903568617975"/>
          <c:h val="4.09696022505274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7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Life Expectancy and Per Capita Health Expenditures</a:t>
            </a:r>
          </a:p>
        </c:rich>
      </c:tx>
      <c:layout>
        <c:manualLayout>
          <c:xMode val="edge"/>
          <c:yMode val="edge"/>
          <c:x val="0.17188037461571914"/>
          <c:y val="2.592170088512546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6492151097474123E-2"/>
          <c:y val="0.12687990433245622"/>
          <c:w val="0.89185481094310204"/>
          <c:h val="0.70534312408472966"/>
        </c:manualLayout>
      </c:layout>
      <c:lineChart>
        <c:grouping val="standar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Life Expectancy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name>Estimated Life Expectancy</c:name>
            <c:spPr>
              <a:ln w="38100">
                <a:solidFill>
                  <a:srgbClr val="DD0806"/>
                </a:solidFill>
                <a:prstDash val="solid"/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3299213892868229"/>
                  <c:y val="0.13126953941766317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 sz="12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Estimated Life Expectancy:</a:t>
                    </a:r>
                  </a:p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 sz="12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y = -0.035x</a:t>
                    </a:r>
                    <a:r>
                      <a:rPr lang="en-US" sz="1200" b="1" i="0" u="none" strike="noStrike" baseline="30000">
                        <a:solidFill>
                          <a:srgbClr val="000000"/>
                        </a:solidFill>
                        <a:latin typeface="Helv" charset="0"/>
                      </a:rPr>
                      <a:t>2</a:t>
                    </a:r>
                    <a:r>
                      <a:rPr lang="en-US" sz="12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 + 0.9003x + 75.378</a:t>
                    </a:r>
                  </a:p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 sz="12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R</a:t>
                    </a:r>
                    <a:r>
                      <a:rPr lang="en-US" sz="1200" b="1" i="0" u="none" strike="noStrike" baseline="30000">
                        <a:solidFill>
                          <a:srgbClr val="000000"/>
                        </a:solidFill>
                        <a:latin typeface="Helv" charset="0"/>
                      </a:rPr>
                      <a:t>2</a:t>
                    </a:r>
                    <a:r>
                      <a:rPr lang="en-US" sz="1200" b="1" i="0" u="none" strike="noStrike" baseline="0">
                        <a:solidFill>
                          <a:srgbClr val="000000"/>
                        </a:solidFill>
                        <a:latin typeface="Helv" charset="0"/>
                      </a:rPr>
                      <a:t> = 0.4333</a:t>
                    </a:r>
                  </a:p>
                </c:rich>
              </c:tx>
              <c:numFmt formatCode="General" sourceLinked="0"/>
              <c:spPr>
                <a:solidFill>
                  <a:srgbClr val="FFFFFF"/>
                </a:solidFill>
                <a:ln w="25400">
                  <a:solidFill>
                    <a:srgbClr val="000000"/>
                  </a:solidFill>
                  <a:prstDash val="solid"/>
                </a:ln>
              </c:spPr>
            </c:trendlineLbl>
          </c:trendline>
          <c:cat>
            <c:numRef>
              <c:f>Sheet3!$C$4:$C$24</c:f>
              <c:numCache>
                <c:formatCode>"$"#,##0</c:formatCode>
                <c:ptCount val="21"/>
                <c:pt idx="0">
                  <c:v>846.10394786217239</c:v>
                </c:pt>
                <c:pt idx="1">
                  <c:v>965.06843695624741</c:v>
                </c:pt>
                <c:pt idx="2">
                  <c:v>1924.4446016995146</c:v>
                </c:pt>
                <c:pt idx="3">
                  <c:v>2703.6022767901304</c:v>
                </c:pt>
                <c:pt idx="4">
                  <c:v>2712.5287578540647</c:v>
                </c:pt>
                <c:pt idx="5">
                  <c:v>3027.1438031957168</c:v>
                </c:pt>
                <c:pt idx="6">
                  <c:v>3085.4297081161012</c:v>
                </c:pt>
                <c:pt idx="7">
                  <c:v>3150.3145193278874</c:v>
                </c:pt>
                <c:pt idx="8">
                  <c:v>3357.0793291308282</c:v>
                </c:pt>
                <c:pt idx="9">
                  <c:v>3382.0051083591698</c:v>
                </c:pt>
                <c:pt idx="10">
                  <c:v>3399.1885875758071</c:v>
                </c:pt>
                <c:pt idx="11">
                  <c:v>3690.1561215550923</c:v>
                </c:pt>
                <c:pt idx="12">
                  <c:v>3934.4607190880483</c:v>
                </c:pt>
                <c:pt idx="13">
                  <c:v>4117.6876720065711</c:v>
                </c:pt>
                <c:pt idx="14">
                  <c:v>4128.6313813022607</c:v>
                </c:pt>
                <c:pt idx="15">
                  <c:v>4195.7372735716199</c:v>
                </c:pt>
                <c:pt idx="16">
                  <c:v>4237.4586850564865</c:v>
                </c:pt>
                <c:pt idx="17">
                  <c:v>4242.3429533920071</c:v>
                </c:pt>
                <c:pt idx="18">
                  <c:v>4388.5515143569874</c:v>
                </c:pt>
                <c:pt idx="19">
                  <c:v>5071.9039701112579</c:v>
                </c:pt>
                <c:pt idx="20">
                  <c:v>7410.163014465581</c:v>
                </c:pt>
              </c:numCache>
            </c:numRef>
          </c:cat>
          <c:val>
            <c:numRef>
              <c:f>Sheet3!$B$4:$B$24</c:f>
              <c:numCache>
                <c:formatCode>0.00</c:formatCode>
                <c:ptCount val="21"/>
                <c:pt idx="0">
                  <c:v>76.465560975609762</c:v>
                </c:pt>
                <c:pt idx="1">
                  <c:v>73.424634146341475</c:v>
                </c:pt>
                <c:pt idx="2">
                  <c:v>77.078048780487805</c:v>
                </c:pt>
                <c:pt idx="3">
                  <c:v>78.72682926829269</c:v>
                </c:pt>
                <c:pt idx="4">
                  <c:v>82.931463414634152</c:v>
                </c:pt>
                <c:pt idx="5">
                  <c:v>81.436585365853659</c:v>
                </c:pt>
                <c:pt idx="6">
                  <c:v>80.18780487804878</c:v>
                </c:pt>
                <c:pt idx="7">
                  <c:v>81.475609756097555</c:v>
                </c:pt>
                <c:pt idx="8">
                  <c:v>79.719512195121965</c:v>
                </c:pt>
                <c:pt idx="9">
                  <c:v>81.543902439024407</c:v>
                </c:pt>
                <c:pt idx="10">
                  <c:v>80.051219512195118</c:v>
                </c:pt>
                <c:pt idx="11">
                  <c:v>81.351219512195129</c:v>
                </c:pt>
                <c:pt idx="12">
                  <c:v>81.068292682926838</c:v>
                </c:pt>
                <c:pt idx="13">
                  <c:v>78.597560975609767</c:v>
                </c:pt>
                <c:pt idx="14">
                  <c:v>79.836585365853679</c:v>
                </c:pt>
                <c:pt idx="15">
                  <c:v>80.66178048780489</c:v>
                </c:pt>
                <c:pt idx="16">
                  <c:v>79.736585365853671</c:v>
                </c:pt>
                <c:pt idx="17">
                  <c:v>80.082926829268303</c:v>
                </c:pt>
                <c:pt idx="18">
                  <c:v>80.548780487804891</c:v>
                </c:pt>
                <c:pt idx="19">
                  <c:v>82.043902439024393</c:v>
                </c:pt>
                <c:pt idx="20">
                  <c:v>78.090243902439028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3-3348-A343-26E183E6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48191"/>
        <c:axId val="1"/>
      </c:lineChart>
      <c:catAx>
        <c:axId val="347748191"/>
        <c:scaling>
          <c:orientation val="minMax"/>
        </c:scaling>
        <c:delete val="0"/>
        <c:axPos val="b"/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25400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47748191"/>
        <c:crosses val="autoZero"/>
        <c:crossBetween val="midCat"/>
      </c:valAx>
      <c:spPr>
        <a:solidFill>
          <a:srgbClr val="FFFFFF"/>
        </a:solidFill>
        <a:ln w="254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70192938198671"/>
          <c:y val="0.88952363037377902"/>
          <c:w val="0.35938623783286727"/>
          <c:h val="2.72860009317110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60</xdr:row>
      <xdr:rowOff>63500</xdr:rowOff>
    </xdr:from>
    <xdr:to>
      <xdr:col>10</xdr:col>
      <xdr:colOff>469900</xdr:colOff>
      <xdr:row>88</xdr:row>
      <xdr:rowOff>63500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E2986614-1203-3240-8562-C46FBFFCC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177800</xdr:colOff>
      <xdr:row>90</xdr:row>
      <xdr:rowOff>63500</xdr:rowOff>
    </xdr:from>
    <xdr:to>
      <xdr:col>10</xdr:col>
      <xdr:colOff>292100</xdr:colOff>
      <xdr:row>119</xdr:row>
      <xdr:rowOff>114300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2B2A601E-9296-4F4C-85D9-D2F9292F5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153</xdr:row>
      <xdr:rowOff>63500</xdr:rowOff>
    </xdr:from>
    <xdr:to>
      <xdr:col>10</xdr:col>
      <xdr:colOff>330200</xdr:colOff>
      <xdr:row>185</xdr:row>
      <xdr:rowOff>12700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7D2EA6CC-292B-7047-AE90-060A8F44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114300</xdr:colOff>
      <xdr:row>187</xdr:row>
      <xdr:rowOff>88900</xdr:rowOff>
    </xdr:from>
    <xdr:to>
      <xdr:col>10</xdr:col>
      <xdr:colOff>355600</xdr:colOff>
      <xdr:row>217</xdr:row>
      <xdr:rowOff>114300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F24B53A6-5A8B-844C-A2E8-5D0AE156A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152400</xdr:colOff>
      <xdr:row>121</xdr:row>
      <xdr:rowOff>63500</xdr:rowOff>
    </xdr:from>
    <xdr:to>
      <xdr:col>10</xdr:col>
      <xdr:colOff>342900</xdr:colOff>
      <xdr:row>151</xdr:row>
      <xdr:rowOff>114300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EF9DB2C-5797-E746-9B02-ADDA6E403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88900</xdr:colOff>
      <xdr:row>32</xdr:row>
      <xdr:rowOff>12700</xdr:rowOff>
    </xdr:from>
    <xdr:to>
      <xdr:col>10</xdr:col>
      <xdr:colOff>444500</xdr:colOff>
      <xdr:row>58</xdr:row>
      <xdr:rowOff>114300</xdr:rowOff>
    </xdr:to>
    <xdr:graphicFrame macro="">
      <xdr:nvGraphicFramePr>
        <xdr:cNvPr id="1038" name="Chart 14">
          <a:extLst>
            <a:ext uri="{FF2B5EF4-FFF2-40B4-BE49-F238E27FC236}">
              <a16:creationId xmlns:a16="http://schemas.microsoft.com/office/drawing/2014/main" id="{5B6EB142-0A53-A544-82CF-2A500F5FE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0.00766</cdr:x>
      <cdr:y>0.12601</cdr:y>
    </cdr:from>
    <cdr:to>
      <cdr:x>0.15512</cdr:x>
      <cdr:y>0.16727</cdr:y>
    </cdr:to>
    <cdr:sp macro="" textlink="">
      <cdr:nvSpPr>
        <cdr:cNvPr id="6145" name="Text Box 1">
          <a:extLst xmlns:a="http://schemas.openxmlformats.org/drawingml/2006/main">
            <a:ext uri="{FF2B5EF4-FFF2-40B4-BE49-F238E27FC236}">
              <a16:creationId xmlns:a16="http://schemas.microsoft.com/office/drawing/2014/main" id="{922F8E4D-B993-6742-AA7A-78A4F4E053F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44119"/>
          <a:ext cx="977538" cy="1781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Life Expectancy</a:t>
          </a:r>
        </a:p>
      </cdr:txBody>
    </cdr:sp>
  </cdr:relSizeAnchor>
  <cdr:relSizeAnchor xmlns:cdr="http://schemas.openxmlformats.org/drawingml/2006/chartDrawing">
    <cdr:from>
      <cdr:x>0.63392</cdr:x>
      <cdr:y>0.61498</cdr:y>
    </cdr:from>
    <cdr:to>
      <cdr:x>0.87541</cdr:x>
      <cdr:y>0.75608</cdr:y>
    </cdr:to>
    <cdr:sp macro="" textlink="">
      <cdr:nvSpPr>
        <cdr:cNvPr id="6146" name="Text Box 2">
          <a:extLst xmlns:a="http://schemas.openxmlformats.org/drawingml/2006/main">
            <a:ext uri="{FF2B5EF4-FFF2-40B4-BE49-F238E27FC236}">
              <a16:creationId xmlns:a16="http://schemas.microsoft.com/office/drawing/2014/main" id="{6FE38299-9A59-CF4F-A33B-5E124977B00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2481" y="2655481"/>
          <a:ext cx="1600943" cy="60927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Helv" charset="0"/>
            </a:rPr>
            <a:t>Optimal Expenditure = $2,450</a:t>
          </a:r>
        </a:p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Helv" charset="0"/>
            </a:rPr>
            <a:t>Life Expectancy = 78.92 years</a:t>
          </a:r>
        </a:p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Helv" charset="0"/>
            </a:rPr>
            <a:t>U.S. Expenditures = $3,500</a:t>
          </a:r>
        </a:p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Helv" charset="0"/>
            </a:rPr>
            <a:t>U.S. Life Expectancy = 76.1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108</xdr:row>
      <xdr:rowOff>63500</xdr:rowOff>
    </xdr:from>
    <xdr:to>
      <xdr:col>20</xdr:col>
      <xdr:colOff>444500</xdr:colOff>
      <xdr:row>140</xdr:row>
      <xdr:rowOff>152400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CAF02EE7-4B1F-3543-9776-BB6C4F7AC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825500</xdr:colOff>
      <xdr:row>141</xdr:row>
      <xdr:rowOff>76200</xdr:rowOff>
    </xdr:from>
    <xdr:to>
      <xdr:col>20</xdr:col>
      <xdr:colOff>419100</xdr:colOff>
      <xdr:row>174</xdr:row>
      <xdr:rowOff>190500</xdr:rowOff>
    </xdr:to>
    <xdr:graphicFrame macro="">
      <xdr:nvGraphicFramePr>
        <xdr:cNvPr id="7171" name="Chart 3">
          <a:extLst>
            <a:ext uri="{FF2B5EF4-FFF2-40B4-BE49-F238E27FC236}">
              <a16:creationId xmlns:a16="http://schemas.microsoft.com/office/drawing/2014/main" id="{78E1D50F-FC7E-A942-B57F-C6220DF53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</xdr:row>
      <xdr:rowOff>139700</xdr:rowOff>
    </xdr:from>
    <xdr:to>
      <xdr:col>18</xdr:col>
      <xdr:colOff>546100</xdr:colOff>
      <xdr:row>47</xdr:row>
      <xdr:rowOff>25400</xdr:rowOff>
    </xdr:to>
    <xdr:graphicFrame macro="">
      <xdr:nvGraphicFramePr>
        <xdr:cNvPr id="8194" name="Chart 2">
          <a:extLst>
            <a:ext uri="{FF2B5EF4-FFF2-40B4-BE49-F238E27FC236}">
              <a16:creationId xmlns:a16="http://schemas.microsoft.com/office/drawing/2014/main" id="{E561DB0C-2CCE-0041-91CE-B1D610F44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53</xdr:row>
      <xdr:rowOff>0</xdr:rowOff>
    </xdr:from>
    <xdr:to>
      <xdr:col>13</xdr:col>
      <xdr:colOff>355600</xdr:colOff>
      <xdr:row>79</xdr:row>
      <xdr:rowOff>12700</xdr:rowOff>
    </xdr:to>
    <xdr:graphicFrame macro="">
      <xdr:nvGraphicFramePr>
        <xdr:cNvPr id="8195" name="Chart 3">
          <a:extLst>
            <a:ext uri="{FF2B5EF4-FFF2-40B4-BE49-F238E27FC236}">
              <a16:creationId xmlns:a16="http://schemas.microsoft.com/office/drawing/2014/main" id="{23CE910E-C8AE-9244-BB8F-C78BA71A0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0.07066</cdr:x>
      <cdr:y>0.60287</cdr:y>
    </cdr:from>
    <cdr:to>
      <cdr:x>0.12588</cdr:x>
      <cdr:y>0.62611</cdr:y>
    </cdr:to>
    <cdr:sp macro="" textlink="">
      <cdr:nvSpPr>
        <cdr:cNvPr id="9217" name="Text Box 1">
          <a:extLst xmlns:a="http://schemas.openxmlformats.org/drawingml/2006/main">
            <a:ext uri="{FF2B5EF4-FFF2-40B4-BE49-F238E27FC236}">
              <a16:creationId xmlns:a16="http://schemas.microsoft.com/office/drawing/2014/main" id="{D96FA51C-D469-C341-A383-E734CAC8B7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554" y="5619801"/>
          <a:ext cx="584120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Turkey</a:t>
          </a:r>
        </a:p>
      </cdr:txBody>
    </cdr:sp>
  </cdr:relSizeAnchor>
  <cdr:relSizeAnchor xmlns:cdr="http://schemas.openxmlformats.org/drawingml/2006/chartDrawing">
    <cdr:from>
      <cdr:x>0.85283</cdr:x>
      <cdr:y>0.40851</cdr:y>
    </cdr:from>
    <cdr:to>
      <cdr:x>0.95979</cdr:x>
      <cdr:y>0.43175</cdr:y>
    </cdr:to>
    <cdr:sp macro="" textlink="">
      <cdr:nvSpPr>
        <cdr:cNvPr id="9218" name="Text Box 2">
          <a:extLst xmlns:a="http://schemas.openxmlformats.org/drawingml/2006/main">
            <a:ext uri="{FF2B5EF4-FFF2-40B4-BE49-F238E27FC236}">
              <a16:creationId xmlns:a16="http://schemas.microsoft.com/office/drawing/2014/main" id="{7F6A88ED-A2A6-704E-AE15-3EEE4788D99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2159" y="3808032"/>
          <a:ext cx="1131570" cy="2166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United States</a:t>
          </a:r>
        </a:p>
      </cdr:txBody>
    </cdr:sp>
  </cdr:relSizeAnchor>
  <cdr:relSizeAnchor xmlns:cdr="http://schemas.openxmlformats.org/drawingml/2006/chartDrawing">
    <cdr:from>
      <cdr:x>0.03303</cdr:x>
      <cdr:y>0.41692</cdr:y>
    </cdr:from>
    <cdr:to>
      <cdr:x>0.09419</cdr:x>
      <cdr:y>0.44016</cdr:y>
    </cdr:to>
    <cdr:sp macro="" textlink="">
      <cdr:nvSpPr>
        <cdr:cNvPr id="9219" name="Text Box 3">
          <a:extLst xmlns:a="http://schemas.openxmlformats.org/drawingml/2006/main">
            <a:ext uri="{FF2B5EF4-FFF2-40B4-BE49-F238E27FC236}">
              <a16:creationId xmlns:a16="http://schemas.microsoft.com/office/drawing/2014/main" id="{BB61AF66-2578-2244-B72B-A69BF4F2930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409" y="3886403"/>
          <a:ext cx="646985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Mexico</a:t>
          </a:r>
        </a:p>
      </cdr:txBody>
    </cdr:sp>
  </cdr:relSizeAnchor>
  <cdr:relSizeAnchor xmlns:cdr="http://schemas.openxmlformats.org/drawingml/2006/chartDrawing">
    <cdr:from>
      <cdr:x>0.85283</cdr:x>
      <cdr:y>0.17829</cdr:y>
    </cdr:from>
    <cdr:to>
      <cdr:x>0.94295</cdr:x>
      <cdr:y>0.20154</cdr:y>
    </cdr:to>
    <cdr:sp macro="" textlink="">
      <cdr:nvSpPr>
        <cdr:cNvPr id="9220" name="Text Box 4">
          <a:extLst xmlns:a="http://schemas.openxmlformats.org/drawingml/2006/main">
            <a:ext uri="{FF2B5EF4-FFF2-40B4-BE49-F238E27FC236}">
              <a16:creationId xmlns:a16="http://schemas.microsoft.com/office/drawing/2014/main" id="{C3E9D577-4CBF-2848-94A4-1880E90BC9E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2159" y="1662030"/>
          <a:ext cx="953453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Switzerland</a:t>
          </a:r>
        </a:p>
      </cdr:txBody>
    </cdr:sp>
  </cdr:relSizeAnchor>
  <cdr:relSizeAnchor xmlns:cdr="http://schemas.openxmlformats.org/drawingml/2006/chartDrawing">
    <cdr:from>
      <cdr:x>0.21229</cdr:x>
      <cdr:y>0.13749</cdr:y>
    </cdr:from>
    <cdr:to>
      <cdr:x>0.26379</cdr:x>
      <cdr:y>0.16074</cdr:y>
    </cdr:to>
    <cdr:sp macro="" textlink="">
      <cdr:nvSpPr>
        <cdr:cNvPr id="9221" name="Text Box 5">
          <a:extLst xmlns:a="http://schemas.openxmlformats.org/drawingml/2006/main">
            <a:ext uri="{FF2B5EF4-FFF2-40B4-BE49-F238E27FC236}">
              <a16:creationId xmlns:a16="http://schemas.microsoft.com/office/drawing/2014/main" id="{2C0244B7-6BA4-5C47-901A-37211D271B9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5836" y="1281697"/>
          <a:ext cx="544830" cy="2166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Japan</a:t>
          </a:r>
        </a:p>
      </cdr:txBody>
    </cdr:sp>
  </cdr:relSizeAnchor>
  <cdr:relSizeAnchor xmlns:cdr="http://schemas.openxmlformats.org/drawingml/2006/chartDrawing">
    <cdr:from>
      <cdr:x>0.09369</cdr:x>
      <cdr:y>0.44436</cdr:y>
    </cdr:from>
    <cdr:to>
      <cdr:x>0.2113</cdr:x>
      <cdr:y>0.46761</cdr:y>
    </cdr:to>
    <cdr:sp macro="" textlink="">
      <cdr:nvSpPr>
        <cdr:cNvPr id="9222" name="Text Box 6">
          <a:extLst xmlns:a="http://schemas.openxmlformats.org/drawingml/2006/main">
            <a:ext uri="{FF2B5EF4-FFF2-40B4-BE49-F238E27FC236}">
              <a16:creationId xmlns:a16="http://schemas.microsoft.com/office/drawing/2014/main" id="{C6E6C95B-D2CC-294C-9029-9BFC9CFFB4F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1156" y="4142264"/>
          <a:ext cx="1244203" cy="2166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Czech Republic</a:t>
          </a:r>
        </a:p>
      </cdr:txBody>
    </cdr:sp>
  </cdr:relSizeAnchor>
  <cdr:relSizeAnchor xmlns:cdr="http://schemas.openxmlformats.org/drawingml/2006/chartDrawing">
    <cdr:from>
      <cdr:x>0.15064</cdr:x>
      <cdr:y>0.3143</cdr:y>
    </cdr:from>
    <cdr:to>
      <cdr:x>0.22021</cdr:x>
      <cdr:y>0.33754</cdr:y>
    </cdr:to>
    <cdr:sp macro="" textlink="">
      <cdr:nvSpPr>
        <cdr:cNvPr id="9223" name="Text Box 7">
          <a:extLst xmlns:a="http://schemas.openxmlformats.org/drawingml/2006/main">
            <a:ext uri="{FF2B5EF4-FFF2-40B4-BE49-F238E27FC236}">
              <a16:creationId xmlns:a16="http://schemas.microsoft.com/office/drawing/2014/main" id="{DCF71A5D-1E38-004D-AFC5-90957C85116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3612" y="2929807"/>
          <a:ext cx="736044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Portugal</a:t>
          </a:r>
        </a:p>
      </cdr:txBody>
    </cdr:sp>
  </cdr:relSizeAnchor>
  <cdr:relSizeAnchor xmlns:cdr="http://schemas.openxmlformats.org/drawingml/2006/chartDrawing">
    <cdr:from>
      <cdr:x>0.25859</cdr:x>
      <cdr:y>0.19734</cdr:y>
    </cdr:from>
    <cdr:to>
      <cdr:x>0.29944</cdr:x>
      <cdr:y>0.22058</cdr:y>
    </cdr:to>
    <cdr:sp macro="" textlink="">
      <cdr:nvSpPr>
        <cdr:cNvPr id="9224" name="Text Box 8">
          <a:extLst xmlns:a="http://schemas.openxmlformats.org/drawingml/2006/main">
            <a:ext uri="{FF2B5EF4-FFF2-40B4-BE49-F238E27FC236}">
              <a16:creationId xmlns:a16="http://schemas.microsoft.com/office/drawing/2014/main" id="{ACB784F6-112F-8840-B7F3-07C6B8A0C9A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5659" y="1839519"/>
          <a:ext cx="432197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0.28607</cdr:x>
      <cdr:y>0.25421</cdr:y>
    </cdr:from>
    <cdr:to>
      <cdr:x>0.34599</cdr:x>
      <cdr:y>0.27745</cdr:y>
    </cdr:to>
    <cdr:sp macro="" textlink="">
      <cdr:nvSpPr>
        <cdr:cNvPr id="9225" name="Text Box 9">
          <a:extLst xmlns:a="http://schemas.openxmlformats.org/drawingml/2006/main">
            <a:ext uri="{FF2B5EF4-FFF2-40B4-BE49-F238E27FC236}">
              <a16:creationId xmlns:a16="http://schemas.microsoft.com/office/drawing/2014/main" id="{9CB89292-6538-3648-BD28-3D6927F85B4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6410" y="2369680"/>
          <a:ext cx="633889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Greece</a:t>
          </a:r>
        </a:p>
      </cdr:txBody>
    </cdr:sp>
  </cdr:relSizeAnchor>
  <cdr:relSizeAnchor xmlns:cdr="http://schemas.openxmlformats.org/drawingml/2006/chartDrawing">
    <cdr:from>
      <cdr:x>0.33956</cdr:x>
      <cdr:y>0.19734</cdr:y>
    </cdr:from>
    <cdr:to>
      <cdr:x>0.38883</cdr:x>
      <cdr:y>0.22182</cdr:y>
    </cdr:to>
    <cdr:sp macro="" textlink="">
      <cdr:nvSpPr>
        <cdr:cNvPr id="9226" name="Text Box 10">
          <a:extLst xmlns:a="http://schemas.openxmlformats.org/drawingml/2006/main">
            <a:ext uri="{FF2B5EF4-FFF2-40B4-BE49-F238E27FC236}">
              <a16:creationId xmlns:a16="http://schemas.microsoft.com/office/drawing/2014/main" id="{FC25A122-224B-8E43-BFA0-CFE34E9DEE5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2195" y="1839519"/>
          <a:ext cx="521256" cy="2282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Spain</a:t>
          </a:r>
        </a:p>
      </cdr:txBody>
    </cdr:sp>
  </cdr:relSizeAnchor>
  <cdr:relSizeAnchor xmlns:cdr="http://schemas.openxmlformats.org/drawingml/2006/chartDrawing">
    <cdr:from>
      <cdr:x>0.41705</cdr:x>
      <cdr:y>0.19734</cdr:y>
    </cdr:from>
    <cdr:to>
      <cdr:x>0.48911</cdr:x>
      <cdr:y>0.22058</cdr:y>
    </cdr:to>
    <cdr:sp macro="" textlink="">
      <cdr:nvSpPr>
        <cdr:cNvPr id="9227" name="Text Box 11">
          <a:extLst xmlns:a="http://schemas.openxmlformats.org/drawingml/2006/main">
            <a:ext uri="{FF2B5EF4-FFF2-40B4-BE49-F238E27FC236}">
              <a16:creationId xmlns:a16="http://schemas.microsoft.com/office/drawing/2014/main" id="{F5E2907B-9980-074A-8D8D-7FC4D9CD0EA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2059" y="1839519"/>
          <a:ext cx="762239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Australia</a:t>
          </a:r>
        </a:p>
      </cdr:txBody>
    </cdr:sp>
  </cdr:relSizeAnchor>
  <cdr:relSizeAnchor xmlns:cdr="http://schemas.openxmlformats.org/drawingml/2006/chartDrawing">
    <cdr:from>
      <cdr:x>0.38313</cdr:x>
      <cdr:y>0.32468</cdr:y>
    </cdr:from>
    <cdr:to>
      <cdr:x>0.44206</cdr:x>
      <cdr:y>0.34793</cdr:y>
    </cdr:to>
    <cdr:sp macro="" textlink="">
      <cdr:nvSpPr>
        <cdr:cNvPr id="9228" name="Text Box 12">
          <a:extLst xmlns:a="http://schemas.openxmlformats.org/drawingml/2006/main">
            <a:ext uri="{FF2B5EF4-FFF2-40B4-BE49-F238E27FC236}">
              <a16:creationId xmlns:a16="http://schemas.microsoft.com/office/drawing/2014/main" id="{A4155D2D-5471-BA41-8786-CA5B5CD4479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3205" y="3026620"/>
          <a:ext cx="623411" cy="2166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0.43315</cdr:x>
      <cdr:y>0.2641</cdr:y>
    </cdr:from>
    <cdr:to>
      <cdr:x>0.55447</cdr:x>
      <cdr:y>0.28734</cdr:y>
    </cdr:to>
    <cdr:sp macro="" textlink="">
      <cdr:nvSpPr>
        <cdr:cNvPr id="9229" name="Text Box 13">
          <a:extLst xmlns:a="http://schemas.openxmlformats.org/drawingml/2006/main">
            <a:ext uri="{FF2B5EF4-FFF2-40B4-BE49-F238E27FC236}">
              <a16:creationId xmlns:a16="http://schemas.microsoft.com/office/drawing/2014/main" id="{CBFC0577-9954-5047-97B9-FE96389F773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2319" y="2461882"/>
          <a:ext cx="1283494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United Kingdom</a:t>
          </a:r>
        </a:p>
      </cdr:txBody>
    </cdr:sp>
  </cdr:relSizeAnchor>
  <cdr:relSizeAnchor xmlns:cdr="http://schemas.openxmlformats.org/drawingml/2006/chartDrawing">
    <cdr:from>
      <cdr:x>0.51411</cdr:x>
      <cdr:y>0.20574</cdr:y>
    </cdr:from>
    <cdr:to>
      <cdr:x>0.57898</cdr:x>
      <cdr:y>0.22899</cdr:y>
    </cdr:to>
    <cdr:sp macro="" textlink="">
      <cdr:nvSpPr>
        <cdr:cNvPr id="9230" name="Text Box 14">
          <a:extLst xmlns:a="http://schemas.openxmlformats.org/drawingml/2006/main">
            <a:ext uri="{FF2B5EF4-FFF2-40B4-BE49-F238E27FC236}">
              <a16:creationId xmlns:a16="http://schemas.microsoft.com/office/drawing/2014/main" id="{42AA5D88-913C-F64C-8D47-9FF7AF99A1E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8854" y="1917891"/>
          <a:ext cx="686277" cy="2166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Sweden</a:t>
          </a:r>
        </a:p>
      </cdr:txBody>
    </cdr:sp>
  </cdr:relSizeAnchor>
  <cdr:relSizeAnchor xmlns:cdr="http://schemas.openxmlformats.org/drawingml/2006/chartDrawing">
    <cdr:from>
      <cdr:x>0.57032</cdr:x>
      <cdr:y>0.26904</cdr:y>
    </cdr:from>
    <cdr:to>
      <cdr:x>0.62677</cdr:x>
      <cdr:y>0.29229</cdr:y>
    </cdr:to>
    <cdr:sp macro="" textlink="">
      <cdr:nvSpPr>
        <cdr:cNvPr id="9231" name="Text Box 15">
          <a:extLst xmlns:a="http://schemas.openxmlformats.org/drawingml/2006/main">
            <a:ext uri="{FF2B5EF4-FFF2-40B4-BE49-F238E27FC236}">
              <a16:creationId xmlns:a16="http://schemas.microsoft.com/office/drawing/2014/main" id="{66A3D6C0-1B99-0F4F-8038-F9714D0385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3453" y="2507983"/>
          <a:ext cx="597217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0.59978</cdr:x>
      <cdr:y>0.37612</cdr:y>
    </cdr:from>
    <cdr:to>
      <cdr:x>0.6706</cdr:x>
      <cdr:y>0.39936</cdr:y>
    </cdr:to>
    <cdr:sp macro="" textlink="">
      <cdr:nvSpPr>
        <cdr:cNvPr id="9232" name="Text Box 16">
          <a:extLst xmlns:a="http://schemas.openxmlformats.org/drawingml/2006/main">
            <a:ext uri="{FF2B5EF4-FFF2-40B4-BE49-F238E27FC236}">
              <a16:creationId xmlns:a16="http://schemas.microsoft.com/office/drawing/2014/main" id="{5213EC01-8ED5-8E4A-96E9-0FA95A1E669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5158" y="3506070"/>
          <a:ext cx="749141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0.63989</cdr:x>
      <cdr:y>0.32345</cdr:y>
    </cdr:from>
    <cdr:to>
      <cdr:x>0.71318</cdr:x>
      <cdr:y>0.34669</cdr:y>
    </cdr:to>
    <cdr:sp macro="" textlink="">
      <cdr:nvSpPr>
        <cdr:cNvPr id="9233" name="Text Box 17">
          <a:extLst xmlns:a="http://schemas.openxmlformats.org/drawingml/2006/main">
            <a:ext uri="{FF2B5EF4-FFF2-40B4-BE49-F238E27FC236}">
              <a16:creationId xmlns:a16="http://schemas.microsoft.com/office/drawing/2014/main" id="{FD459DD2-9292-D340-AF13-775F7612D96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9497" y="3015094"/>
          <a:ext cx="775335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0.68793</cdr:x>
      <cdr:y>0.23665</cdr:y>
    </cdr:from>
    <cdr:to>
      <cdr:x>0.75156</cdr:x>
      <cdr:y>0.2599</cdr:y>
    </cdr:to>
    <cdr:sp macro="" textlink="">
      <cdr:nvSpPr>
        <cdr:cNvPr id="9234" name="Text Box 18">
          <a:extLst xmlns:a="http://schemas.openxmlformats.org/drawingml/2006/main">
            <a:ext uri="{FF2B5EF4-FFF2-40B4-BE49-F238E27FC236}">
              <a16:creationId xmlns:a16="http://schemas.microsoft.com/office/drawing/2014/main" id="{E5B14DC3-6027-5245-AA7D-44EDEF98359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7656" y="2206022"/>
          <a:ext cx="673179" cy="2166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Canada</a:t>
          </a:r>
        </a:p>
      </cdr:txBody>
    </cdr:sp>
  </cdr:relSizeAnchor>
  <cdr:relSizeAnchor xmlns:cdr="http://schemas.openxmlformats.org/drawingml/2006/chartDrawing">
    <cdr:from>
      <cdr:x>0.7325</cdr:x>
      <cdr:y>0.32691</cdr:y>
    </cdr:from>
    <cdr:to>
      <cdr:x>0.7986</cdr:x>
      <cdr:y>0.35015</cdr:y>
    </cdr:to>
    <cdr:sp macro="" textlink="">
      <cdr:nvSpPr>
        <cdr:cNvPr id="9235" name="Text Box 19">
          <a:extLst xmlns:a="http://schemas.openxmlformats.org/drawingml/2006/main">
            <a:ext uri="{FF2B5EF4-FFF2-40B4-BE49-F238E27FC236}">
              <a16:creationId xmlns:a16="http://schemas.microsoft.com/office/drawing/2014/main" id="{8FEEFFE5-4A06-0846-9CA7-B7C4AAE449F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9143" y="3047365"/>
          <a:ext cx="699373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0.82237</cdr:x>
      <cdr:y>0.30366</cdr:y>
    </cdr:from>
    <cdr:to>
      <cdr:x>0.88229</cdr:x>
      <cdr:y>0.32691</cdr:y>
    </cdr:to>
    <cdr:sp macro="" textlink="">
      <cdr:nvSpPr>
        <cdr:cNvPr id="9236" name="Text Box 20">
          <a:extLst xmlns:a="http://schemas.openxmlformats.org/drawingml/2006/main">
            <a:ext uri="{FF2B5EF4-FFF2-40B4-BE49-F238E27FC236}">
              <a16:creationId xmlns:a16="http://schemas.microsoft.com/office/drawing/2014/main" id="{05F7157A-F0B8-BB46-B287-74001257E3C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99976" y="2830690"/>
          <a:ext cx="633889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Austria</a:t>
          </a:r>
        </a:p>
      </cdr:txBody>
    </cdr:sp>
  </cdr:relSizeAnchor>
  <cdr:relSizeAnchor xmlns:cdr="http://schemas.openxmlformats.org/drawingml/2006/chartDrawing">
    <cdr:from>
      <cdr:x>0.81445</cdr:x>
      <cdr:y>0.23888</cdr:y>
    </cdr:from>
    <cdr:to>
      <cdr:x>0.90804</cdr:x>
      <cdr:y>0.26212</cdr:y>
    </cdr:to>
    <cdr:sp macro="" textlink="">
      <cdr:nvSpPr>
        <cdr:cNvPr id="9237" name="Text Box 21">
          <a:extLst xmlns:a="http://schemas.openxmlformats.org/drawingml/2006/main">
            <a:ext uri="{FF2B5EF4-FFF2-40B4-BE49-F238E27FC236}">
              <a16:creationId xmlns:a16="http://schemas.microsoft.com/office/drawing/2014/main" id="{C2EFC41C-2688-0341-948B-55CEAF81E86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16156" y="2226767"/>
          <a:ext cx="990124" cy="2166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0.01594</cdr:x>
      <cdr:y>0.95622</cdr:y>
    </cdr:from>
    <cdr:to>
      <cdr:x>0.30167</cdr:x>
      <cdr:y>0.97947</cdr:y>
    </cdr:to>
    <cdr:sp macro="" textlink="">
      <cdr:nvSpPr>
        <cdr:cNvPr id="9238" name="Text Box 22">
          <a:extLst xmlns:a="http://schemas.openxmlformats.org/drawingml/2006/main">
            <a:ext uri="{FF2B5EF4-FFF2-40B4-BE49-F238E27FC236}">
              <a16:creationId xmlns:a16="http://schemas.microsoft.com/office/drawing/2014/main" id="{A6BD80BC-4C29-064D-8021-085DFF24BF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672" y="8913717"/>
          <a:ext cx="3022759" cy="216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Helv" charset="0"/>
            </a:rPr>
            <a:t>Source:</a:t>
          </a:r>
          <a:r>
            <a:rPr lang="en-US" sz="1200" b="0" i="0" u="none" strike="noStrike" baseline="0">
              <a:solidFill>
                <a:srgbClr val="000000"/>
              </a:solidFill>
              <a:latin typeface="Helv" charset="0"/>
            </a:rPr>
            <a:t>  The World Bank, </a:t>
          </a:r>
          <a:r>
            <a:rPr lang="en-US" sz="1200" b="0" i="1" u="none" strike="noStrike" baseline="0">
              <a:solidFill>
                <a:srgbClr val="000000"/>
              </a:solidFill>
              <a:latin typeface="Helv" charset="0"/>
            </a:rPr>
            <a:t>World Databank</a:t>
          </a:r>
        </a:p>
      </cdr:txBody>
    </cdr:sp>
  </cdr:relSizeAnchor>
  <cdr:relSizeAnchor xmlns:cdr="http://schemas.openxmlformats.org/drawingml/2006/chartDrawing">
    <cdr:from>
      <cdr:x>0.33238</cdr:x>
      <cdr:y>0.56479</cdr:y>
    </cdr:from>
    <cdr:to>
      <cdr:x>0.6649</cdr:x>
      <cdr:y>0.61251</cdr:y>
    </cdr:to>
    <cdr:sp macro="" textlink="">
      <cdr:nvSpPr>
        <cdr:cNvPr id="9239" name="Text Box 23">
          <a:extLst xmlns:a="http://schemas.openxmlformats.org/drawingml/2006/main">
            <a:ext uri="{FF2B5EF4-FFF2-40B4-BE49-F238E27FC236}">
              <a16:creationId xmlns:a16="http://schemas.microsoft.com/office/drawing/2014/main" id="{A2E95AFC-8007-BE4A-BBAB-923A2C380D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6233" y="5264823"/>
          <a:ext cx="3517821" cy="4448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Helv" charset="0"/>
            </a:rPr>
            <a:t>Estimated Maximum Life Expectancy: 81.17 years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0.00763</cdr:x>
      <cdr:y>0.10962</cdr:y>
    </cdr:from>
    <cdr:to>
      <cdr:x>0.16027</cdr:x>
      <cdr:y>0.14542</cdr:y>
    </cdr:to>
    <cdr:sp macro="" textlink="">
      <cdr:nvSpPr>
        <cdr:cNvPr id="10241" name="Text Box 1">
          <a:extLst xmlns:a="http://schemas.openxmlformats.org/drawingml/2006/main">
            <a:ext uri="{FF2B5EF4-FFF2-40B4-BE49-F238E27FC236}">
              <a16:creationId xmlns:a16="http://schemas.microsoft.com/office/drawing/2014/main" id="{4B9063ED-2F35-A84A-ABF6-F0FEE56FD0E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81914"/>
          <a:ext cx="1015746" cy="190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Life Expectancy</a:t>
          </a:r>
        </a:p>
      </cdr:txBody>
    </cdr:sp>
  </cdr:relSizeAnchor>
  <cdr:relSizeAnchor xmlns:cdr="http://schemas.openxmlformats.org/drawingml/2006/chartDrawing">
    <cdr:from>
      <cdr:x>0.63294</cdr:x>
      <cdr:y>0.63045</cdr:y>
    </cdr:from>
    <cdr:to>
      <cdr:x>0.88675</cdr:x>
      <cdr:y>0.74522</cdr:y>
    </cdr:to>
    <cdr:sp macro="" textlink="">
      <cdr:nvSpPr>
        <cdr:cNvPr id="10242" name="Text Box 2">
          <a:extLst xmlns:a="http://schemas.openxmlformats.org/drawingml/2006/main">
            <a:ext uri="{FF2B5EF4-FFF2-40B4-BE49-F238E27FC236}">
              <a16:creationId xmlns:a16="http://schemas.microsoft.com/office/drawing/2014/main" id="{303A7019-8545-3344-ABA7-BD53EE5E2A6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082" y="3346831"/>
          <a:ext cx="1689087" cy="60921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Helv" charset="0"/>
            </a:rPr>
            <a:t>Optimal Expenditure = $2,450</a:t>
          </a:r>
        </a:p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Helv" charset="0"/>
            </a:rPr>
            <a:t>Life Expectancy = 78.92 years</a:t>
          </a:r>
        </a:p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Helv" charset="0"/>
            </a:rPr>
            <a:t>U.S. Expenditures = $3,500</a:t>
          </a:r>
        </a:p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Helv" charset="0"/>
            </a:rPr>
            <a:t>U.S. Life Expectancy = 76.1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58"/>
  <sheetViews>
    <sheetView topLeftCell="A15" zoomScale="125" workbookViewId="0">
      <selection activeCell="N57" sqref="N57"/>
    </sheetView>
  </sheetViews>
  <sheetFormatPr baseColWidth="10" defaultRowHeight="12"/>
  <cols>
    <col min="1" max="1" width="6.796875" customWidth="1"/>
    <col min="2" max="2" width="11.19921875" bestFit="1" customWidth="1"/>
    <col min="3" max="3" width="11.59765625" customWidth="1"/>
    <col min="4" max="4" width="8.59765625" customWidth="1"/>
    <col min="5" max="5" width="11.3984375" customWidth="1"/>
    <col min="6" max="9" width="11.19921875" bestFit="1" customWidth="1"/>
    <col min="11" max="11" width="8.19921875" customWidth="1"/>
    <col min="13" max="13" width="7" customWidth="1"/>
    <col min="14" max="14" width="17.19921875" style="1" customWidth="1"/>
    <col min="15" max="15" width="11.19921875" style="2" bestFit="1" customWidth="1"/>
    <col min="16" max="16" width="8.19921875" customWidth="1"/>
    <col min="17" max="19" width="11.19921875" bestFit="1" customWidth="1"/>
  </cols>
  <sheetData>
    <row r="1" spans="2:15" ht="13" thickBot="1"/>
    <row r="2" spans="2:15" s="12" customFormat="1" ht="17" thickBot="1">
      <c r="C2" s="16"/>
      <c r="D2" s="17"/>
      <c r="E2" s="17"/>
      <c r="F2" s="18" t="s">
        <v>260</v>
      </c>
      <c r="G2" s="17"/>
      <c r="H2" s="17"/>
      <c r="I2" s="17"/>
      <c r="J2" s="19"/>
      <c r="N2" s="13"/>
      <c r="O2" s="14"/>
    </row>
    <row r="3" spans="2:15" ht="16">
      <c r="B3" s="11" t="s">
        <v>12</v>
      </c>
      <c r="K3" s="15" t="s">
        <v>77</v>
      </c>
    </row>
    <row r="4" spans="2:15" s="12" customFormat="1" ht="16">
      <c r="B4" s="12" t="s">
        <v>75</v>
      </c>
      <c r="K4" s="15"/>
      <c r="N4" s="13"/>
      <c r="O4" s="14"/>
    </row>
    <row r="5" spans="2:15" s="12" customFormat="1" ht="16">
      <c r="B5" s="12" t="s">
        <v>76</v>
      </c>
      <c r="K5" s="15"/>
      <c r="N5" s="13"/>
      <c r="O5" s="14"/>
    </row>
    <row r="6" spans="2:15" s="12" customFormat="1" ht="16">
      <c r="B6" s="12" t="s">
        <v>94</v>
      </c>
      <c r="K6" s="15"/>
      <c r="N6" s="13"/>
      <c r="O6" s="14"/>
    </row>
    <row r="7" spans="2:15" s="12" customFormat="1" ht="16">
      <c r="B7" s="12" t="s">
        <v>56</v>
      </c>
      <c r="K7" s="15"/>
      <c r="N7" s="13"/>
      <c r="O7" s="14"/>
    </row>
    <row r="8" spans="2:15" s="12" customFormat="1" ht="16">
      <c r="B8" s="12" t="s">
        <v>261</v>
      </c>
      <c r="K8" s="15"/>
      <c r="N8" s="13"/>
      <c r="O8" s="14"/>
    </row>
    <row r="9" spans="2:15" s="12" customFormat="1" ht="16">
      <c r="B9" s="12" t="s">
        <v>57</v>
      </c>
      <c r="K9" s="15"/>
      <c r="N9" s="13"/>
      <c r="O9" s="14"/>
    </row>
    <row r="10" spans="2:15" s="12" customFormat="1" ht="16">
      <c r="K10" s="15"/>
      <c r="N10" s="13"/>
      <c r="O10" s="14"/>
    </row>
    <row r="11" spans="2:15" s="12" customFormat="1" ht="16">
      <c r="B11" s="12" t="s">
        <v>58</v>
      </c>
      <c r="K11" s="15"/>
      <c r="N11" s="13"/>
      <c r="O11" s="14"/>
    </row>
    <row r="12" spans="2:15" s="12" customFormat="1" ht="16">
      <c r="B12" s="12" t="s">
        <v>262</v>
      </c>
      <c r="K12" s="15"/>
      <c r="N12" s="13"/>
      <c r="O12" s="14"/>
    </row>
    <row r="13" spans="2:15" s="12" customFormat="1" ht="16">
      <c r="B13" s="12" t="s">
        <v>59</v>
      </c>
      <c r="K13" s="15"/>
      <c r="N13" s="13"/>
      <c r="O13" s="14"/>
    </row>
    <row r="14" spans="2:15" s="12" customFormat="1" ht="16">
      <c r="B14" s="12" t="s">
        <v>133</v>
      </c>
      <c r="K14" s="15"/>
      <c r="N14" s="13"/>
      <c r="O14" s="14"/>
    </row>
    <row r="15" spans="2:15" s="12" customFormat="1" ht="16">
      <c r="B15" s="12" t="s">
        <v>134</v>
      </c>
      <c r="K15" s="15"/>
      <c r="N15" s="13"/>
      <c r="O15" s="14"/>
    </row>
    <row r="16" spans="2:15" s="12" customFormat="1" ht="16">
      <c r="B16" s="12" t="s">
        <v>135</v>
      </c>
      <c r="K16" s="15"/>
      <c r="N16" s="13"/>
      <c r="O16" s="14"/>
    </row>
    <row r="17" spans="2:15" s="12" customFormat="1" ht="16">
      <c r="B17" s="12" t="s">
        <v>138</v>
      </c>
      <c r="K17" s="15"/>
      <c r="N17" s="13"/>
      <c r="O17" s="14"/>
    </row>
    <row r="18" spans="2:15" s="12" customFormat="1" ht="16">
      <c r="B18" s="12" t="s">
        <v>139</v>
      </c>
      <c r="N18" s="13"/>
      <c r="O18" s="14"/>
    </row>
    <row r="19" spans="2:15" s="12" customFormat="1" ht="16">
      <c r="B19" s="12" t="s">
        <v>136</v>
      </c>
      <c r="N19" s="13"/>
      <c r="O19" s="14"/>
    </row>
    <row r="20" spans="2:15" s="12" customFormat="1" ht="16">
      <c r="B20" s="12" t="s">
        <v>137</v>
      </c>
      <c r="N20" s="13"/>
      <c r="O20" s="14"/>
    </row>
    <row r="21" spans="2:15" s="12" customFormat="1" ht="16">
      <c r="B21" s="12" t="s">
        <v>146</v>
      </c>
      <c r="N21" s="13"/>
      <c r="O21" s="14"/>
    </row>
    <row r="22" spans="2:15" s="12" customFormat="1" ht="16">
      <c r="B22" s="12" t="s">
        <v>147</v>
      </c>
      <c r="N22" s="13"/>
      <c r="O22" s="14"/>
    </row>
    <row r="23" spans="2:15" s="12" customFormat="1" ht="16">
      <c r="B23" s="12" t="s">
        <v>148</v>
      </c>
      <c r="N23" s="13"/>
      <c r="O23" s="14"/>
    </row>
    <row r="24" spans="2:15" s="12" customFormat="1" ht="16">
      <c r="B24" s="12" t="s">
        <v>149</v>
      </c>
      <c r="N24" s="13"/>
      <c r="O24" s="14"/>
    </row>
    <row r="25" spans="2:15" s="12" customFormat="1" ht="16">
      <c r="B25" s="12" t="s">
        <v>150</v>
      </c>
      <c r="N25" s="13"/>
      <c r="O25" s="14"/>
    </row>
    <row r="26" spans="2:15" s="12" customFormat="1" ht="16">
      <c r="B26" s="12" t="s">
        <v>55</v>
      </c>
      <c r="N26" s="13"/>
      <c r="O26" s="14"/>
    </row>
    <row r="27" spans="2:15" s="12" customFormat="1" ht="16">
      <c r="B27" s="12" t="s">
        <v>78</v>
      </c>
      <c r="N27" s="13"/>
      <c r="O27" s="14"/>
    </row>
    <row r="28" spans="2:15" s="12" customFormat="1" ht="16">
      <c r="B28" s="12" t="s">
        <v>79</v>
      </c>
      <c r="N28" s="13"/>
      <c r="O28" s="14"/>
    </row>
    <row r="29" spans="2:15" s="12" customFormat="1" ht="16">
      <c r="B29" s="12" t="s">
        <v>80</v>
      </c>
      <c r="N29" s="13"/>
      <c r="O29" s="14"/>
    </row>
    <row r="30" spans="2:15" s="12" customFormat="1" ht="16">
      <c r="B30" s="12" t="s">
        <v>81</v>
      </c>
      <c r="N30" s="13"/>
      <c r="O30" s="14"/>
    </row>
    <row r="31" spans="2:15" s="12" customFormat="1" ht="16">
      <c r="N31" s="13"/>
      <c r="O31" s="14"/>
    </row>
    <row r="32" spans="2:15" s="12" customFormat="1" ht="17" customHeight="1">
      <c r="F32" s="20" t="s">
        <v>82</v>
      </c>
      <c r="N32" s="13"/>
      <c r="O32" s="14"/>
    </row>
    <row r="33" spans="2:15" s="12" customFormat="1" ht="12" customHeight="1">
      <c r="B33"/>
      <c r="C33" t="s">
        <v>23</v>
      </c>
      <c r="D33" t="s">
        <v>24</v>
      </c>
      <c r="E33"/>
      <c r="F33" t="s">
        <v>25</v>
      </c>
      <c r="G33" s="1" t="s">
        <v>26</v>
      </c>
      <c r="H33"/>
      <c r="I33" t="s">
        <v>24</v>
      </c>
      <c r="J33" t="s">
        <v>25</v>
      </c>
      <c r="N33" s="13"/>
      <c r="O33" s="14"/>
    </row>
    <row r="34" spans="2:15" s="12" customFormat="1" ht="12" customHeight="1">
      <c r="B34">
        <v>26</v>
      </c>
      <c r="C34" s="9">
        <f t="shared" ref="C34:C54" si="0">D34^2</f>
        <v>7225</v>
      </c>
      <c r="D34" s="8">
        <v>85</v>
      </c>
      <c r="E34" s="1" t="s">
        <v>30</v>
      </c>
      <c r="F34" s="2">
        <v>73.7</v>
      </c>
      <c r="G34" s="6">
        <v>73.324924856947902</v>
      </c>
      <c r="H34" s="1" t="s">
        <v>30</v>
      </c>
      <c r="I34" s="8">
        <v>85</v>
      </c>
      <c r="J34" s="2">
        <v>73.7</v>
      </c>
      <c r="N34" s="13"/>
      <c r="O34" s="14"/>
    </row>
    <row r="35" spans="2:15" s="12" customFormat="1" ht="12" customHeight="1">
      <c r="B35">
        <v>36</v>
      </c>
      <c r="C35" s="9">
        <f t="shared" si="0"/>
        <v>21316</v>
      </c>
      <c r="D35" s="8">
        <v>146</v>
      </c>
      <c r="E35" s="1" t="s">
        <v>32</v>
      </c>
      <c r="F35" s="2">
        <v>71.900000000000006</v>
      </c>
      <c r="G35" s="6">
        <v>73.60543612179292</v>
      </c>
      <c r="H35" s="1" t="s">
        <v>32</v>
      </c>
      <c r="I35" s="8">
        <v>146</v>
      </c>
      <c r="J35" s="2">
        <v>71.900000000000006</v>
      </c>
      <c r="N35" s="13"/>
      <c r="O35" s="14"/>
    </row>
    <row r="36" spans="2:15" s="12" customFormat="1" ht="12" customHeight="1">
      <c r="B36">
        <v>7</v>
      </c>
      <c r="C36" s="9">
        <f t="shared" si="0"/>
        <v>250000</v>
      </c>
      <c r="D36" s="8">
        <v>500</v>
      </c>
      <c r="E36" s="1" t="s">
        <v>34</v>
      </c>
      <c r="F36" s="2">
        <v>78.099999999999994</v>
      </c>
      <c r="G36" s="6">
        <v>75.062854207023179</v>
      </c>
      <c r="H36" s="1" t="s">
        <v>34</v>
      </c>
      <c r="I36" s="8">
        <v>500</v>
      </c>
      <c r="J36" s="2">
        <v>78.099999999999994</v>
      </c>
      <c r="N36" s="13"/>
      <c r="O36" s="14"/>
    </row>
    <row r="37" spans="2:15" s="12" customFormat="1" ht="12" customHeight="1">
      <c r="B37">
        <v>24</v>
      </c>
      <c r="C37" s="9">
        <f t="shared" si="0"/>
        <v>438244</v>
      </c>
      <c r="D37" s="8">
        <v>662</v>
      </c>
      <c r="E37" s="1" t="s">
        <v>36</v>
      </c>
      <c r="F37" s="2">
        <v>73.8</v>
      </c>
      <c r="G37" s="6">
        <v>75.63281230214983</v>
      </c>
      <c r="H37" s="1" t="s">
        <v>36</v>
      </c>
      <c r="I37" s="8">
        <v>662</v>
      </c>
      <c r="J37" s="2">
        <v>73.8</v>
      </c>
      <c r="N37" s="13"/>
      <c r="O37" s="14"/>
    </row>
    <row r="38" spans="2:15" s="12" customFormat="1" ht="12" customHeight="1">
      <c r="B38">
        <v>17</v>
      </c>
      <c r="C38" s="9">
        <f t="shared" si="0"/>
        <v>12236004</v>
      </c>
      <c r="D38" s="8">
        <v>3498</v>
      </c>
      <c r="E38" s="1" t="s">
        <v>31</v>
      </c>
      <c r="F38" s="2">
        <v>76</v>
      </c>
      <c r="G38" s="6">
        <v>75.74492432126749</v>
      </c>
      <c r="H38" s="1" t="s">
        <v>38</v>
      </c>
      <c r="I38" s="8">
        <v>874</v>
      </c>
      <c r="J38" s="2">
        <v>75.3</v>
      </c>
      <c r="N38" s="13"/>
      <c r="O38" s="14"/>
    </row>
    <row r="39" spans="2:15" s="12" customFormat="1" ht="12" customHeight="1">
      <c r="B39">
        <v>21</v>
      </c>
      <c r="C39" s="9">
        <f t="shared" si="0"/>
        <v>763876</v>
      </c>
      <c r="D39" s="8">
        <v>874</v>
      </c>
      <c r="E39" s="1" t="s">
        <v>38</v>
      </c>
      <c r="F39" s="2">
        <v>75.3</v>
      </c>
      <c r="G39" s="6">
        <v>76.286681590406758</v>
      </c>
      <c r="H39" s="1" t="s">
        <v>40</v>
      </c>
      <c r="I39" s="8">
        <v>971</v>
      </c>
      <c r="J39" s="2">
        <v>78.3</v>
      </c>
      <c r="N39" s="13"/>
      <c r="O39" s="14"/>
    </row>
    <row r="40" spans="2:15" s="12" customFormat="1" ht="12" customHeight="1">
      <c r="B40">
        <v>6</v>
      </c>
      <c r="C40" s="9">
        <f t="shared" si="0"/>
        <v>942841</v>
      </c>
      <c r="D40" s="8">
        <v>971</v>
      </c>
      <c r="E40" s="1" t="s">
        <v>40</v>
      </c>
      <c r="F40" s="2">
        <v>78.3</v>
      </c>
      <c r="G40" s="6">
        <v>76.551078474073648</v>
      </c>
      <c r="H40" s="1" t="s">
        <v>45</v>
      </c>
      <c r="I40" s="8">
        <v>1211</v>
      </c>
      <c r="J40" s="2">
        <v>76.400000000000006</v>
      </c>
      <c r="N40" s="13"/>
      <c r="O40" s="14"/>
    </row>
    <row r="41" spans="2:15" s="12" customFormat="1" ht="12" customHeight="1">
      <c r="B41">
        <v>16</v>
      </c>
      <c r="C41" s="9">
        <f t="shared" si="0"/>
        <v>1466521</v>
      </c>
      <c r="D41" s="8">
        <v>1211</v>
      </c>
      <c r="E41" s="1" t="s">
        <v>45</v>
      </c>
      <c r="F41" s="2">
        <v>76.400000000000006</v>
      </c>
      <c r="G41" s="6">
        <v>77.111407254810942</v>
      </c>
      <c r="H41" s="1" t="s">
        <v>44</v>
      </c>
      <c r="I41" s="8">
        <v>1348</v>
      </c>
      <c r="J41" s="2">
        <v>78.099999999999994</v>
      </c>
      <c r="N41" s="13"/>
      <c r="O41" s="14"/>
    </row>
    <row r="42" spans="2:15" s="12" customFormat="1" ht="12" customHeight="1">
      <c r="B42">
        <v>9</v>
      </c>
      <c r="C42" s="9">
        <f t="shared" si="0"/>
        <v>1817104</v>
      </c>
      <c r="D42" s="8">
        <v>1348</v>
      </c>
      <c r="E42" s="1" t="s">
        <v>44</v>
      </c>
      <c r="F42" s="2">
        <v>78.099999999999994</v>
      </c>
      <c r="G42" s="6">
        <v>77.371330703921075</v>
      </c>
      <c r="H42" s="1" t="s">
        <v>42</v>
      </c>
      <c r="I42" s="8">
        <v>1357</v>
      </c>
      <c r="J42" s="2">
        <v>75.5</v>
      </c>
      <c r="N42" s="13"/>
      <c r="O42" s="14"/>
    </row>
    <row r="43" spans="2:15" s="12" customFormat="1" ht="12" customHeight="1">
      <c r="B43">
        <v>20</v>
      </c>
      <c r="C43" s="9">
        <f t="shared" si="0"/>
        <v>1841449</v>
      </c>
      <c r="D43" s="8">
        <v>1357</v>
      </c>
      <c r="E43" s="1" t="s">
        <v>42</v>
      </c>
      <c r="F43" s="2">
        <v>75.5</v>
      </c>
      <c r="G43" s="6">
        <v>77.386881267625114</v>
      </c>
      <c r="H43" s="1" t="s">
        <v>37</v>
      </c>
      <c r="I43" s="8">
        <v>1362</v>
      </c>
      <c r="J43" s="2">
        <v>77.3</v>
      </c>
      <c r="N43" s="13"/>
      <c r="O43" s="14"/>
    </row>
    <row r="44" spans="2:15" s="12" customFormat="1" ht="12" customHeight="1">
      <c r="B44">
        <v>13</v>
      </c>
      <c r="C44" s="9">
        <f t="shared" si="0"/>
        <v>1855044</v>
      </c>
      <c r="D44" s="8">
        <v>1362</v>
      </c>
      <c r="E44" s="1" t="s">
        <v>37</v>
      </c>
      <c r="F44" s="2">
        <v>77.3</v>
      </c>
      <c r="G44" s="6">
        <v>77.395439245210838</v>
      </c>
      <c r="H44" s="1" t="s">
        <v>35</v>
      </c>
      <c r="I44" s="8">
        <v>1484</v>
      </c>
      <c r="J44" s="2">
        <v>79.599999999999994</v>
      </c>
      <c r="N44" s="13"/>
      <c r="O44" s="14"/>
    </row>
    <row r="45" spans="2:15" s="12" customFormat="1" ht="12" customHeight="1">
      <c r="B45">
        <v>2</v>
      </c>
      <c r="C45" s="9">
        <f t="shared" si="0"/>
        <v>2202256</v>
      </c>
      <c r="D45" s="8">
        <v>1484</v>
      </c>
      <c r="E45" s="1" t="s">
        <v>35</v>
      </c>
      <c r="F45" s="2">
        <v>79.599999999999994</v>
      </c>
      <c r="G45" s="6">
        <v>77.586275441578522</v>
      </c>
      <c r="H45" s="1" t="s">
        <v>49</v>
      </c>
      <c r="I45" s="8">
        <v>1522</v>
      </c>
      <c r="J45" s="2">
        <v>78.099999999999994</v>
      </c>
      <c r="N45" s="13"/>
      <c r="O45" s="14"/>
    </row>
    <row r="46" spans="2:15" s="12" customFormat="1" ht="12" customHeight="1">
      <c r="B46">
        <v>8</v>
      </c>
      <c r="C46" s="9">
        <f t="shared" si="0"/>
        <v>2316484</v>
      </c>
      <c r="D46" s="8">
        <v>1522</v>
      </c>
      <c r="E46" s="1" t="s">
        <v>49</v>
      </c>
      <c r="F46" s="2">
        <v>78.099999999999994</v>
      </c>
      <c r="G46" s="6">
        <v>77.638661298477416</v>
      </c>
      <c r="H46" s="1" t="s">
        <v>48</v>
      </c>
      <c r="I46" s="8">
        <v>1606</v>
      </c>
      <c r="J46" s="2">
        <v>79.400000000000006</v>
      </c>
      <c r="N46" s="13"/>
      <c r="O46" s="14"/>
    </row>
    <row r="47" spans="2:15" s="12" customFormat="1" ht="12" customHeight="1">
      <c r="B47">
        <v>3</v>
      </c>
      <c r="C47" s="9">
        <f t="shared" si="0"/>
        <v>2579236</v>
      </c>
      <c r="D47" s="8">
        <v>1606</v>
      </c>
      <c r="E47" s="1" t="s">
        <v>48</v>
      </c>
      <c r="F47" s="2">
        <v>79.400000000000006</v>
      </c>
      <c r="G47" s="6">
        <v>77.742570351012887</v>
      </c>
      <c r="H47" s="1" t="s">
        <v>50</v>
      </c>
      <c r="I47" s="8">
        <v>1641</v>
      </c>
      <c r="J47" s="2">
        <v>77.7</v>
      </c>
      <c r="N47" s="13"/>
      <c r="O47" s="14"/>
    </row>
    <row r="48" spans="2:15" s="12" customFormat="1" ht="12" customHeight="1">
      <c r="B48">
        <v>11</v>
      </c>
      <c r="C48" s="9">
        <f t="shared" si="0"/>
        <v>2692881</v>
      </c>
      <c r="D48" s="8">
        <v>1641</v>
      </c>
      <c r="E48" s="1" t="s">
        <v>50</v>
      </c>
      <c r="F48" s="2">
        <v>77.7</v>
      </c>
      <c r="G48" s="6">
        <v>77.781032933479636</v>
      </c>
      <c r="H48" s="1" t="s">
        <v>43</v>
      </c>
      <c r="I48" s="8">
        <v>1653</v>
      </c>
      <c r="J48" s="2">
        <v>77.099999999999994</v>
      </c>
      <c r="N48" s="13"/>
      <c r="O48" s="14"/>
    </row>
    <row r="49" spans="2:15" s="12" customFormat="1" ht="12" customHeight="1">
      <c r="B49">
        <v>14</v>
      </c>
      <c r="C49" s="9">
        <f t="shared" si="0"/>
        <v>2732409</v>
      </c>
      <c r="D49" s="8">
        <v>1653</v>
      </c>
      <c r="E49" s="1" t="s">
        <v>43</v>
      </c>
      <c r="F49" s="2">
        <v>77.099999999999994</v>
      </c>
      <c r="G49" s="6">
        <v>77.793565667435942</v>
      </c>
      <c r="H49" s="1" t="s">
        <v>46</v>
      </c>
      <c r="I49" s="8">
        <v>1816</v>
      </c>
      <c r="J49" s="2">
        <v>76</v>
      </c>
      <c r="N49" s="13"/>
      <c r="O49" s="14"/>
    </row>
    <row r="50" spans="2:15" s="12" customFormat="1" ht="14" customHeight="1">
      <c r="B50">
        <v>18</v>
      </c>
      <c r="C50" s="9">
        <f t="shared" si="0"/>
        <v>3297856</v>
      </c>
      <c r="D50" s="8">
        <v>1816</v>
      </c>
      <c r="E50" s="1" t="s">
        <v>46</v>
      </c>
      <c r="F50" s="2">
        <v>76</v>
      </c>
      <c r="G50" s="6">
        <v>77.930702997963451</v>
      </c>
      <c r="H50" s="1" t="s">
        <v>47</v>
      </c>
      <c r="I50" s="8">
        <v>1866</v>
      </c>
      <c r="J50" s="2">
        <v>78.400000000000006</v>
      </c>
      <c r="L50" s="28"/>
      <c r="N50" s="13"/>
      <c r="O50" s="14"/>
    </row>
    <row r="51" spans="2:15" s="12" customFormat="1" ht="14" customHeight="1">
      <c r="B51">
        <v>5</v>
      </c>
      <c r="C51" s="9">
        <f t="shared" si="0"/>
        <v>3481956</v>
      </c>
      <c r="D51" s="8">
        <v>1866</v>
      </c>
      <c r="E51" s="1" t="s">
        <v>47</v>
      </c>
      <c r="F51" s="2">
        <v>78.400000000000006</v>
      </c>
      <c r="G51" s="6">
        <v>77.960411940514945</v>
      </c>
      <c r="H51" s="1" t="s">
        <v>41</v>
      </c>
      <c r="I51" s="8">
        <v>1965</v>
      </c>
      <c r="J51" s="2">
        <v>76.5</v>
      </c>
      <c r="L51" s="28"/>
      <c r="N51" s="13"/>
      <c r="O51" s="14"/>
    </row>
    <row r="52" spans="2:15" s="12" customFormat="1" ht="12" customHeight="1">
      <c r="B52">
        <v>12</v>
      </c>
      <c r="C52" s="9">
        <f t="shared" si="0"/>
        <v>5262436</v>
      </c>
      <c r="D52" s="8">
        <v>2294</v>
      </c>
      <c r="E52" s="1" t="s">
        <v>33</v>
      </c>
      <c r="F52" s="2">
        <v>77.599999999999994</v>
      </c>
      <c r="G52" s="6">
        <v>77.977331525910699</v>
      </c>
      <c r="H52" s="1" t="s">
        <v>39</v>
      </c>
      <c r="I52" s="8">
        <v>2010</v>
      </c>
      <c r="J52" s="2">
        <v>79.099999999999994</v>
      </c>
      <c r="N52" s="13"/>
      <c r="O52" s="14"/>
    </row>
    <row r="53" spans="2:15" s="12" customFormat="1" ht="12" customHeight="1">
      <c r="B53">
        <v>15</v>
      </c>
      <c r="C53" s="9">
        <f t="shared" si="0"/>
        <v>3861225</v>
      </c>
      <c r="D53" s="8">
        <v>1965</v>
      </c>
      <c r="E53" s="1" t="s">
        <v>41</v>
      </c>
      <c r="F53" s="2">
        <v>76.5</v>
      </c>
      <c r="G53" s="6">
        <v>78.00211932979721</v>
      </c>
      <c r="H53" s="1" t="s">
        <v>33</v>
      </c>
      <c r="I53" s="8">
        <v>2294</v>
      </c>
      <c r="J53" s="2">
        <v>77.599999999999994</v>
      </c>
      <c r="N53" s="13"/>
      <c r="O53" s="14"/>
    </row>
    <row r="54" spans="2:15" s="12" customFormat="1" ht="12" customHeight="1">
      <c r="B54">
        <v>4</v>
      </c>
      <c r="C54" s="9">
        <f t="shared" si="0"/>
        <v>4040100</v>
      </c>
      <c r="D54" s="8">
        <v>2010</v>
      </c>
      <c r="E54" s="1" t="s">
        <v>39</v>
      </c>
      <c r="F54" s="2">
        <v>79.099999999999994</v>
      </c>
      <c r="G54" s="6">
        <v>78.013558168599573</v>
      </c>
      <c r="H54" s="1" t="s">
        <v>31</v>
      </c>
      <c r="I54" s="8">
        <v>3498</v>
      </c>
      <c r="J54" s="2">
        <v>76</v>
      </c>
      <c r="N54" s="13"/>
      <c r="O54" s="14"/>
    </row>
    <row r="55" spans="2:15" s="12" customFormat="1" ht="12" customHeight="1">
      <c r="F55" s="20"/>
      <c r="N55" s="13"/>
      <c r="O55" s="14"/>
    </row>
    <row r="56" spans="2:15" s="12" customFormat="1" ht="17" customHeight="1">
      <c r="F56" s="20"/>
      <c r="N56" s="13"/>
      <c r="O56" s="14"/>
    </row>
    <row r="57" spans="2:15" s="12" customFormat="1" ht="17" customHeight="1">
      <c r="F57" s="20"/>
      <c r="N57" s="13"/>
      <c r="O57" s="14"/>
    </row>
    <row r="58" spans="2:15" s="12" customFormat="1" ht="17" customHeight="1">
      <c r="F58" s="20"/>
      <c r="N58" s="13"/>
      <c r="O58" s="14"/>
    </row>
    <row r="60" spans="2:15" ht="17" customHeight="1">
      <c r="F60" s="21" t="s">
        <v>83</v>
      </c>
    </row>
    <row r="65" spans="4:9" ht="16">
      <c r="D65" s="1" t="s">
        <v>92</v>
      </c>
      <c r="E65">
        <v>13</v>
      </c>
      <c r="H65" s="23" t="s">
        <v>87</v>
      </c>
      <c r="I65" s="12">
        <v>8</v>
      </c>
    </row>
    <row r="66" spans="4:9" ht="16">
      <c r="D66" s="1" t="s">
        <v>93</v>
      </c>
      <c r="E66">
        <v>17</v>
      </c>
      <c r="H66" s="23" t="s">
        <v>88</v>
      </c>
      <c r="I66" s="12">
        <v>12</v>
      </c>
    </row>
    <row r="67" spans="4:9">
      <c r="D67" s="1" t="s">
        <v>151</v>
      </c>
      <c r="E67">
        <v>13</v>
      </c>
      <c r="H67" s="1" t="s">
        <v>89</v>
      </c>
      <c r="I67">
        <v>19</v>
      </c>
    </row>
    <row r="68" spans="4:9">
      <c r="D68" s="1" t="s">
        <v>13</v>
      </c>
      <c r="E68">
        <v>5</v>
      </c>
      <c r="H68" s="1" t="s">
        <v>90</v>
      </c>
      <c r="I68">
        <v>24</v>
      </c>
    </row>
    <row r="69" spans="4:9">
      <c r="D69" s="1" t="s">
        <v>14</v>
      </c>
      <c r="E69">
        <v>18</v>
      </c>
      <c r="H69" s="1" t="s">
        <v>91</v>
      </c>
      <c r="I69">
        <v>37</v>
      </c>
    </row>
    <row r="70" spans="4:9">
      <c r="D70" s="1" t="s">
        <v>15</v>
      </c>
      <c r="E70">
        <v>33</v>
      </c>
    </row>
    <row r="90" spans="6:6" ht="17" customHeight="1">
      <c r="F90" s="21" t="s">
        <v>132</v>
      </c>
    </row>
    <row r="121" spans="6:15" s="12" customFormat="1" ht="17" customHeight="1">
      <c r="F121" s="21" t="s">
        <v>84</v>
      </c>
      <c r="N121" s="13"/>
      <c r="O121" s="14"/>
    </row>
    <row r="153" spans="6:6" ht="17" customHeight="1">
      <c r="F153" s="21" t="s">
        <v>85</v>
      </c>
    </row>
    <row r="187" spans="6:6" ht="17" customHeight="1">
      <c r="F187" s="21" t="s">
        <v>86</v>
      </c>
    </row>
    <row r="219" spans="3:10" ht="17" customHeight="1">
      <c r="F219" s="21"/>
    </row>
    <row r="220" spans="3:10" ht="1" customHeight="1">
      <c r="D220" s="7" t="s">
        <v>95</v>
      </c>
      <c r="E220" t="s">
        <v>96</v>
      </c>
      <c r="F220" t="s">
        <v>97</v>
      </c>
      <c r="G220" t="s">
        <v>98</v>
      </c>
      <c r="H220" s="10" t="s">
        <v>27</v>
      </c>
      <c r="I220" t="s">
        <v>28</v>
      </c>
      <c r="J220" s="10" t="s">
        <v>99</v>
      </c>
    </row>
    <row r="221" spans="3:10" ht="1" customHeight="1">
      <c r="C221" s="1" t="s">
        <v>30</v>
      </c>
      <c r="D221" s="6">
        <v>73.7</v>
      </c>
      <c r="E221" s="6">
        <v>72.755232185953417</v>
      </c>
      <c r="F221" s="4">
        <f t="shared" ref="F221:F240" si="1">G221^2</f>
        <v>1.3787346749824308E-4</v>
      </c>
      <c r="G221" s="4">
        <f t="shared" ref="G221:G240" si="2">I221/J221</f>
        <v>1.174195330846802E-2</v>
      </c>
      <c r="H221">
        <v>26</v>
      </c>
      <c r="I221" s="8">
        <v>85</v>
      </c>
      <c r="J221" s="8">
        <v>7239</v>
      </c>
    </row>
    <row r="222" spans="3:10" ht="1" customHeight="1">
      <c r="C222" s="1" t="s">
        <v>32</v>
      </c>
      <c r="D222" s="6">
        <v>71.900000000000006</v>
      </c>
      <c r="E222" s="6">
        <v>74.545556368723609</v>
      </c>
      <c r="F222" s="4">
        <f t="shared" si="1"/>
        <v>7.6721958234043084E-4</v>
      </c>
      <c r="G222" s="4">
        <f t="shared" si="2"/>
        <v>2.7698728893948019E-2</v>
      </c>
      <c r="H222">
        <v>36</v>
      </c>
      <c r="I222" s="8">
        <v>146</v>
      </c>
      <c r="J222" s="8">
        <v>5271</v>
      </c>
    </row>
    <row r="223" spans="3:10" ht="1" customHeight="1">
      <c r="C223" s="1" t="s">
        <v>34</v>
      </c>
      <c r="D223" s="6">
        <v>78.099999999999994</v>
      </c>
      <c r="E223" s="6">
        <v>75.973754847585781</v>
      </c>
      <c r="F223" s="4">
        <f t="shared" si="1"/>
        <v>1.9526791636831355E-3</v>
      </c>
      <c r="G223" s="4">
        <f t="shared" si="2"/>
        <v>4.4189129474149359E-2</v>
      </c>
      <c r="H223">
        <v>7</v>
      </c>
      <c r="I223" s="8">
        <v>500</v>
      </c>
      <c r="J223" s="8">
        <v>11315</v>
      </c>
    </row>
    <row r="224" spans="3:10" ht="1" customHeight="1">
      <c r="C224" s="1" t="s">
        <v>37</v>
      </c>
      <c r="D224" s="6">
        <v>77.3</v>
      </c>
      <c r="E224" s="6">
        <v>77.215207595666755</v>
      </c>
      <c r="F224" s="4">
        <f t="shared" si="1"/>
        <v>4.3944006231363382E-3</v>
      </c>
      <c r="G224" s="4">
        <f t="shared" si="2"/>
        <v>6.6290275479412047E-2</v>
      </c>
      <c r="H224">
        <v>13</v>
      </c>
      <c r="I224" s="8">
        <v>1362</v>
      </c>
      <c r="J224" s="8">
        <v>20546</v>
      </c>
    </row>
    <row r="225" spans="3:10" ht="1" customHeight="1">
      <c r="C225" s="1" t="s">
        <v>45</v>
      </c>
      <c r="D225" s="6">
        <v>76.400000000000006</v>
      </c>
      <c r="E225" s="6">
        <v>77.300897816101738</v>
      </c>
      <c r="F225" s="4">
        <f t="shared" si="1"/>
        <v>4.7075925494948203E-3</v>
      </c>
      <c r="G225" s="4">
        <f t="shared" si="2"/>
        <v>6.8611898016997172E-2</v>
      </c>
      <c r="H225">
        <v>16</v>
      </c>
      <c r="I225" s="8">
        <v>1211</v>
      </c>
      <c r="J225" s="8">
        <v>17650</v>
      </c>
    </row>
    <row r="226" spans="3:10" ht="1" customHeight="1">
      <c r="C226" s="1" t="s">
        <v>38</v>
      </c>
      <c r="D226" s="6">
        <v>75.3</v>
      </c>
      <c r="E226" s="6">
        <v>77.375623587812385</v>
      </c>
      <c r="F226" s="4">
        <f t="shared" si="1"/>
        <v>5.0204720962838375E-3</v>
      </c>
      <c r="G226" s="4">
        <f t="shared" si="2"/>
        <v>7.0855289825699233E-2</v>
      </c>
      <c r="H226">
        <v>21</v>
      </c>
      <c r="I226" s="8">
        <v>874</v>
      </c>
      <c r="J226" s="8">
        <v>12335</v>
      </c>
    </row>
    <row r="227" spans="3:10" ht="1" customHeight="1">
      <c r="C227" s="1" t="s">
        <v>40</v>
      </c>
      <c r="D227" s="6">
        <v>78.3</v>
      </c>
      <c r="E227" s="6">
        <v>77.395536626789067</v>
      </c>
      <c r="F227" s="4">
        <f t="shared" si="1"/>
        <v>5.1118130385695588E-3</v>
      </c>
      <c r="G227" s="4">
        <f t="shared" si="2"/>
        <v>7.1496944260363737E-2</v>
      </c>
      <c r="H227">
        <v>6</v>
      </c>
      <c r="I227" s="8">
        <v>971</v>
      </c>
      <c r="J227" s="8">
        <v>13581</v>
      </c>
    </row>
    <row r="228" spans="3:10" ht="1" customHeight="1">
      <c r="C228" s="1" t="s">
        <v>35</v>
      </c>
      <c r="D228" s="6">
        <v>79.599999999999994</v>
      </c>
      <c r="E228" s="6">
        <v>77.395550488776806</v>
      </c>
      <c r="F228" s="4">
        <f t="shared" si="1"/>
        <v>5.1118779697672725E-3</v>
      </c>
      <c r="G228" s="4">
        <f t="shared" si="2"/>
        <v>7.1497398342647914E-2</v>
      </c>
      <c r="H228">
        <v>2</v>
      </c>
      <c r="I228" s="8">
        <v>1484</v>
      </c>
      <c r="J228" s="8">
        <v>20756</v>
      </c>
    </row>
    <row r="229" spans="3:10" ht="1" customHeight="1">
      <c r="C229" s="1" t="s">
        <v>44</v>
      </c>
      <c r="D229" s="6">
        <v>78.099999999999994</v>
      </c>
      <c r="E229" s="6">
        <v>77.547697540299481</v>
      </c>
      <c r="F229" s="4">
        <f t="shared" si="1"/>
        <v>5.9866485807526194E-3</v>
      </c>
      <c r="G229" s="4">
        <f t="shared" si="2"/>
        <v>7.7373435885661812E-2</v>
      </c>
      <c r="H229">
        <v>9</v>
      </c>
      <c r="I229" s="8">
        <v>1348</v>
      </c>
      <c r="J229" s="8">
        <v>17422</v>
      </c>
    </row>
    <row r="230" spans="3:10" ht="1" customHeight="1">
      <c r="C230" s="1" t="s">
        <v>49</v>
      </c>
      <c r="D230" s="6">
        <v>78.099999999999994</v>
      </c>
      <c r="E230" s="6">
        <v>77.621595380107436</v>
      </c>
      <c r="F230" s="4">
        <f t="shared" si="1"/>
        <v>6.6378749110324476E-3</v>
      </c>
      <c r="G230" s="4">
        <f t="shared" si="2"/>
        <v>8.1473154542048065E-2</v>
      </c>
      <c r="H230">
        <v>8</v>
      </c>
      <c r="I230" s="8">
        <v>1522</v>
      </c>
      <c r="J230" s="8">
        <v>18681</v>
      </c>
    </row>
    <row r="231" spans="3:10" ht="1" customHeight="1">
      <c r="C231" s="1" t="s">
        <v>43</v>
      </c>
      <c r="D231" s="6">
        <v>77.099999999999994</v>
      </c>
      <c r="E231" s="6">
        <v>77.628745015536182</v>
      </c>
      <c r="F231" s="4">
        <f t="shared" si="1"/>
        <v>6.7190238308560803E-3</v>
      </c>
      <c r="G231" s="4">
        <f t="shared" si="2"/>
        <v>8.1969651889318651E-2</v>
      </c>
      <c r="H231">
        <v>14</v>
      </c>
      <c r="I231" s="8">
        <v>1653</v>
      </c>
      <c r="J231" s="8">
        <v>20166</v>
      </c>
    </row>
    <row r="232" spans="3:10" ht="1" customHeight="1">
      <c r="C232" s="1" t="s">
        <v>42</v>
      </c>
      <c r="D232" s="6">
        <v>75.5</v>
      </c>
      <c r="E232" s="6">
        <v>77.65089454472988</v>
      </c>
      <c r="F232" s="4">
        <f t="shared" si="1"/>
        <v>7.0097227223293625E-3</v>
      </c>
      <c r="G232" s="4">
        <f t="shared" si="2"/>
        <v>8.3724086870681141E-2</v>
      </c>
      <c r="H232">
        <v>20</v>
      </c>
      <c r="I232" s="8">
        <v>1357</v>
      </c>
      <c r="J232" s="8">
        <v>16208</v>
      </c>
    </row>
    <row r="233" spans="3:10" ht="1" customHeight="1">
      <c r="C233" s="1" t="s">
        <v>48</v>
      </c>
      <c r="D233" s="6">
        <v>79.400000000000006</v>
      </c>
      <c r="E233" s="6">
        <v>77.68138468440614</v>
      </c>
      <c r="F233" s="4">
        <f t="shared" si="1"/>
        <v>7.6331809602949796E-3</v>
      </c>
      <c r="G233" s="4">
        <f t="shared" si="2"/>
        <v>8.7368077467087371E-2</v>
      </c>
      <c r="H233">
        <v>3</v>
      </c>
      <c r="I233" s="8">
        <v>1606</v>
      </c>
      <c r="J233" s="8">
        <v>18382</v>
      </c>
    </row>
    <row r="234" spans="3:10" ht="1" customHeight="1">
      <c r="C234" s="1" t="s">
        <v>50</v>
      </c>
      <c r="D234" s="6">
        <v>77.7</v>
      </c>
      <c r="E234" s="6">
        <v>77.685730212629011</v>
      </c>
      <c r="F234" s="4">
        <f t="shared" si="1"/>
        <v>7.7930077344519656E-3</v>
      </c>
      <c r="G234" s="4">
        <f t="shared" si="2"/>
        <v>8.827801387917586E-2</v>
      </c>
      <c r="H234">
        <v>11</v>
      </c>
      <c r="I234" s="8">
        <v>1641</v>
      </c>
      <c r="J234" s="8">
        <v>18589</v>
      </c>
    </row>
    <row r="235" spans="3:10" ht="1" customHeight="1">
      <c r="C235" s="1" t="s">
        <v>46</v>
      </c>
      <c r="D235" s="6">
        <v>76</v>
      </c>
      <c r="E235" s="6">
        <v>77.689293668490166</v>
      </c>
      <c r="F235" s="4">
        <f t="shared" si="1"/>
        <v>8.5192665438535032E-3</v>
      </c>
      <c r="G235" s="4">
        <f t="shared" si="2"/>
        <v>9.2299872935196953E-2</v>
      </c>
      <c r="H235">
        <v>18</v>
      </c>
      <c r="I235" s="8">
        <v>1816</v>
      </c>
      <c r="J235" s="8">
        <v>19675</v>
      </c>
    </row>
    <row r="236" spans="3:10" ht="1" customHeight="1">
      <c r="C236" s="1" t="s">
        <v>33</v>
      </c>
      <c r="D236" s="6">
        <v>77.599999999999994</v>
      </c>
      <c r="E236" s="6">
        <v>77.671514128409228</v>
      </c>
      <c r="F236" s="4">
        <f t="shared" si="1"/>
        <v>9.180492374294599E-3</v>
      </c>
      <c r="G236" s="4">
        <f t="shared" si="2"/>
        <v>9.5814885974438227E-2</v>
      </c>
      <c r="H236">
        <v>12</v>
      </c>
      <c r="I236" s="8">
        <v>2294</v>
      </c>
      <c r="J236" s="8">
        <v>23942</v>
      </c>
    </row>
    <row r="237" spans="3:10" ht="1" customHeight="1">
      <c r="C237" s="1" t="s">
        <v>47</v>
      </c>
      <c r="D237" s="6">
        <v>78.400000000000006</v>
      </c>
      <c r="E237" s="6">
        <v>77.659330655062035</v>
      </c>
      <c r="F237" s="4">
        <f t="shared" si="1"/>
        <v>9.4444263362203316E-3</v>
      </c>
      <c r="G237" s="4">
        <f t="shared" si="2"/>
        <v>9.7182438414665909E-2</v>
      </c>
      <c r="H237">
        <v>5</v>
      </c>
      <c r="I237" s="8">
        <v>1866</v>
      </c>
      <c r="J237" s="8">
        <v>19201</v>
      </c>
    </row>
    <row r="238" spans="3:10" ht="1" customHeight="1">
      <c r="C238" s="1" t="s">
        <v>41</v>
      </c>
      <c r="D238" s="6">
        <v>76.5</v>
      </c>
      <c r="E238" s="6">
        <v>77.65886295931567</v>
      </c>
      <c r="F238" s="4">
        <f t="shared" si="1"/>
        <v>9.453496818781321E-3</v>
      </c>
      <c r="G238" s="4">
        <f t="shared" si="2"/>
        <v>9.7229094507669464E-2</v>
      </c>
      <c r="H238">
        <v>15</v>
      </c>
      <c r="I238" s="8">
        <v>1965</v>
      </c>
      <c r="J238" s="8">
        <v>20210</v>
      </c>
    </row>
    <row r="239" spans="3:10" ht="1" customHeight="1">
      <c r="C239" s="1" t="s">
        <v>39</v>
      </c>
      <c r="D239" s="6">
        <v>79.099999999999994</v>
      </c>
      <c r="E239" s="6">
        <v>77.644505267786656</v>
      </c>
      <c r="F239" s="4">
        <f t="shared" si="1"/>
        <v>9.7070932835614607E-3</v>
      </c>
      <c r="G239" s="4">
        <f t="shared" si="2"/>
        <v>9.8524582128327043E-2</v>
      </c>
      <c r="H239">
        <v>4</v>
      </c>
      <c r="I239" s="8">
        <v>2010</v>
      </c>
      <c r="J239" s="8">
        <v>20401</v>
      </c>
    </row>
    <row r="240" spans="3:10" ht="1" customHeight="1">
      <c r="C240" s="1" t="s">
        <v>31</v>
      </c>
      <c r="D240" s="6">
        <v>76</v>
      </c>
      <c r="E240" s="6">
        <v>76.003086425818594</v>
      </c>
      <c r="F240" s="4">
        <f t="shared" si="1"/>
        <v>1.8799686097583208E-2</v>
      </c>
      <c r="G240" s="4">
        <f t="shared" si="2"/>
        <v>0.13711194731890874</v>
      </c>
      <c r="H240">
        <v>17</v>
      </c>
      <c r="I240" s="8">
        <v>3498</v>
      </c>
      <c r="J240" s="8">
        <v>25512</v>
      </c>
    </row>
    <row r="241" spans="2:15" hidden="1">
      <c r="B241" s="1"/>
      <c r="C241" s="7" t="s">
        <v>25</v>
      </c>
      <c r="D241" t="s">
        <v>27</v>
      </c>
      <c r="E241" t="s">
        <v>28</v>
      </c>
      <c r="F241" s="10" t="s">
        <v>29</v>
      </c>
      <c r="M241" s="1"/>
      <c r="N241" s="2"/>
      <c r="O241"/>
    </row>
    <row r="242" spans="2:15" hidden="1">
      <c r="B242" s="1" t="s">
        <v>131</v>
      </c>
      <c r="C242" s="2">
        <v>76</v>
      </c>
      <c r="D242">
        <v>17</v>
      </c>
      <c r="E242" s="8">
        <v>3498</v>
      </c>
      <c r="F242" s="8">
        <v>25512</v>
      </c>
      <c r="G242" s="1" t="s">
        <v>32</v>
      </c>
      <c r="H242" s="8">
        <v>5271</v>
      </c>
      <c r="I242" s="8">
        <v>146</v>
      </c>
      <c r="J242" s="9">
        <v>-196.40355327420241</v>
      </c>
      <c r="M242" s="1"/>
      <c r="N242" s="2"/>
      <c r="O242"/>
    </row>
    <row r="243" spans="2:15" hidden="1">
      <c r="B243" s="1" t="s">
        <v>33</v>
      </c>
      <c r="C243" s="2">
        <v>77.599999999999994</v>
      </c>
      <c r="D243">
        <v>12</v>
      </c>
      <c r="E243" s="8">
        <v>2294</v>
      </c>
      <c r="F243" s="8">
        <v>23942</v>
      </c>
      <c r="G243" s="1" t="s">
        <v>30</v>
      </c>
      <c r="H243" s="8">
        <v>7239</v>
      </c>
      <c r="I243" s="8">
        <v>85</v>
      </c>
      <c r="J243" s="8">
        <v>73.451681958778408</v>
      </c>
      <c r="M243" s="1"/>
      <c r="N243" s="2"/>
      <c r="O243"/>
    </row>
    <row r="244" spans="2:15" hidden="1">
      <c r="B244" s="1" t="s">
        <v>35</v>
      </c>
      <c r="C244" s="2">
        <v>79.599999999999994</v>
      </c>
      <c r="D244">
        <v>2</v>
      </c>
      <c r="E244" s="8">
        <v>1484</v>
      </c>
      <c r="F244" s="8">
        <v>20756</v>
      </c>
      <c r="G244" s="1" t="s">
        <v>34</v>
      </c>
      <c r="H244" s="8">
        <v>11315</v>
      </c>
      <c r="I244" s="8">
        <v>500</v>
      </c>
      <c r="J244" s="8">
        <v>632.35917119131386</v>
      </c>
      <c r="M244" s="1"/>
      <c r="N244" s="2"/>
      <c r="O244"/>
    </row>
    <row r="245" spans="2:15" hidden="1">
      <c r="B245" s="1" t="s">
        <v>37</v>
      </c>
      <c r="C245" s="2">
        <v>77.3</v>
      </c>
      <c r="D245">
        <v>13</v>
      </c>
      <c r="E245" s="8">
        <v>1362</v>
      </c>
      <c r="F245" s="8">
        <v>20546</v>
      </c>
      <c r="G245" s="1" t="s">
        <v>38</v>
      </c>
      <c r="H245" s="8">
        <v>12335</v>
      </c>
      <c r="I245" s="8">
        <v>874</v>
      </c>
      <c r="J245" s="8">
        <v>772.2231650620663</v>
      </c>
      <c r="M245" s="1"/>
      <c r="N245" s="2"/>
      <c r="O245"/>
    </row>
    <row r="246" spans="2:15" hidden="1">
      <c r="B246" s="1" t="s">
        <v>39</v>
      </c>
      <c r="C246" s="2">
        <v>79.099999999999994</v>
      </c>
      <c r="D246">
        <v>4</v>
      </c>
      <c r="E246" s="8">
        <v>2010</v>
      </c>
      <c r="F246" s="8">
        <v>20401</v>
      </c>
      <c r="G246" s="1" t="s">
        <v>40</v>
      </c>
      <c r="H246" s="8">
        <v>13581</v>
      </c>
      <c r="I246" s="8">
        <v>971</v>
      </c>
      <c r="J246" s="8">
        <v>943.07663208457325</v>
      </c>
      <c r="M246" s="1"/>
      <c r="N246" s="2"/>
      <c r="O246"/>
    </row>
    <row r="247" spans="2:15" hidden="1">
      <c r="B247" s="1" t="s">
        <v>41</v>
      </c>
      <c r="C247" s="2">
        <v>76.5</v>
      </c>
      <c r="D247">
        <v>15</v>
      </c>
      <c r="E247" s="8">
        <v>1965</v>
      </c>
      <c r="F247" s="8">
        <v>20210</v>
      </c>
      <c r="G247" s="1" t="s">
        <v>42</v>
      </c>
      <c r="H247" s="8">
        <v>16208</v>
      </c>
      <c r="I247" s="8">
        <v>1357</v>
      </c>
      <c r="J247" s="8">
        <v>1303.2949770830694</v>
      </c>
      <c r="M247" s="1"/>
      <c r="N247" s="2"/>
      <c r="O247"/>
    </row>
    <row r="248" spans="2:15" hidden="1">
      <c r="B248" s="1" t="s">
        <v>43</v>
      </c>
      <c r="C248" s="2">
        <v>77.099999999999994</v>
      </c>
      <c r="D248">
        <v>14</v>
      </c>
      <c r="E248" s="8">
        <v>1653</v>
      </c>
      <c r="F248" s="8">
        <v>20166</v>
      </c>
      <c r="G248" s="1" t="s">
        <v>44</v>
      </c>
      <c r="H248" s="8">
        <v>17422</v>
      </c>
      <c r="I248" s="8">
        <v>1348</v>
      </c>
      <c r="J248" s="8">
        <v>1469.7605541017886</v>
      </c>
      <c r="M248" s="1"/>
      <c r="N248" s="2"/>
      <c r="O248"/>
    </row>
    <row r="249" spans="2:15" hidden="1">
      <c r="B249" s="1" t="s">
        <v>46</v>
      </c>
      <c r="C249" s="2">
        <v>76</v>
      </c>
      <c r="D249">
        <v>18</v>
      </c>
      <c r="E249" s="8">
        <v>1816</v>
      </c>
      <c r="F249" s="8">
        <v>19675</v>
      </c>
      <c r="G249" s="1" t="s">
        <v>45</v>
      </c>
      <c r="H249" s="8">
        <v>17650</v>
      </c>
      <c r="I249" s="8">
        <v>1211</v>
      </c>
      <c r="J249" s="8">
        <v>1501.0242703787801</v>
      </c>
      <c r="M249" s="1"/>
      <c r="N249" s="2"/>
      <c r="O249"/>
    </row>
    <row r="250" spans="2:15" hidden="1">
      <c r="B250" s="1" t="s">
        <v>47</v>
      </c>
      <c r="C250" s="2">
        <v>78.400000000000006</v>
      </c>
      <c r="D250">
        <v>5</v>
      </c>
      <c r="E250" s="8">
        <v>1866</v>
      </c>
      <c r="F250" s="8">
        <v>19201</v>
      </c>
      <c r="G250" s="1" t="s">
        <v>48</v>
      </c>
      <c r="H250" s="8">
        <v>18382</v>
      </c>
      <c r="I250" s="8">
        <v>1606</v>
      </c>
      <c r="J250" s="8">
        <v>1601.3972542154377</v>
      </c>
      <c r="M250" s="1"/>
      <c r="N250" s="2"/>
      <c r="O250"/>
    </row>
    <row r="251" spans="2:15" hidden="1">
      <c r="B251" s="1" t="s">
        <v>49</v>
      </c>
      <c r="C251" s="2">
        <v>78.099999999999994</v>
      </c>
      <c r="D251">
        <v>8</v>
      </c>
      <c r="E251" s="8">
        <v>1522</v>
      </c>
      <c r="F251" s="8">
        <v>18681</v>
      </c>
      <c r="G251" s="1" t="s">
        <v>50</v>
      </c>
      <c r="H251" s="8">
        <v>18589</v>
      </c>
      <c r="I251" s="8">
        <v>1641</v>
      </c>
      <c r="J251" s="8">
        <v>1629.7814176774434</v>
      </c>
      <c r="M251" s="1"/>
      <c r="N251" s="2"/>
      <c r="O251"/>
    </row>
    <row r="252" spans="2:15" hidden="1">
      <c r="B252" s="1" t="s">
        <v>50</v>
      </c>
      <c r="C252" s="2">
        <v>77.7</v>
      </c>
      <c r="D252">
        <v>11</v>
      </c>
      <c r="E252" s="8">
        <v>1641</v>
      </c>
      <c r="F252" s="8">
        <v>18589</v>
      </c>
      <c r="G252" s="1" t="s">
        <v>49</v>
      </c>
      <c r="H252" s="8">
        <v>18681</v>
      </c>
      <c r="I252" s="8">
        <v>1522</v>
      </c>
      <c r="J252" s="8">
        <v>1642.3966014383348</v>
      </c>
      <c r="M252" s="1"/>
      <c r="N252" s="2"/>
      <c r="O252"/>
    </row>
    <row r="253" spans="2:15" hidden="1">
      <c r="B253" s="1" t="s">
        <v>48</v>
      </c>
      <c r="C253" s="2">
        <v>79.400000000000006</v>
      </c>
      <c r="D253">
        <v>3</v>
      </c>
      <c r="E253" s="8">
        <v>1606</v>
      </c>
      <c r="F253" s="8">
        <v>18382</v>
      </c>
      <c r="G253" s="1" t="s">
        <v>47</v>
      </c>
      <c r="H253" s="8">
        <v>19201</v>
      </c>
      <c r="I253" s="8">
        <v>1866</v>
      </c>
      <c r="J253" s="8">
        <v>1713.6998139998948</v>
      </c>
      <c r="M253" s="1"/>
      <c r="N253" s="2"/>
      <c r="O253"/>
    </row>
    <row r="254" spans="2:15" hidden="1">
      <c r="B254" s="1" t="s">
        <v>130</v>
      </c>
      <c r="C254" s="2">
        <v>76.400000000000006</v>
      </c>
      <c r="D254">
        <v>16</v>
      </c>
      <c r="E254" s="8">
        <v>1211</v>
      </c>
      <c r="F254" s="8">
        <v>17650</v>
      </c>
      <c r="G254" s="1" t="s">
        <v>46</v>
      </c>
      <c r="H254" s="8">
        <v>19675</v>
      </c>
      <c r="I254" s="8">
        <v>1816</v>
      </c>
      <c r="J254" s="8">
        <v>1778.6954346810087</v>
      </c>
      <c r="M254" s="1"/>
      <c r="N254" s="2"/>
      <c r="O254"/>
    </row>
    <row r="255" spans="2:15" hidden="1">
      <c r="B255" s="1" t="s">
        <v>44</v>
      </c>
      <c r="C255" s="2">
        <v>78.099999999999994</v>
      </c>
      <c r="D255">
        <v>9</v>
      </c>
      <c r="E255" s="8">
        <v>1348</v>
      </c>
      <c r="F255" s="8">
        <v>17422</v>
      </c>
      <c r="G255" s="1" t="s">
        <v>43</v>
      </c>
      <c r="H255" s="8">
        <v>20166</v>
      </c>
      <c r="I255" s="8">
        <v>1653</v>
      </c>
      <c r="J255" s="8">
        <v>1846.0221219266357</v>
      </c>
      <c r="M255" s="1"/>
      <c r="N255" s="2"/>
      <c r="O255"/>
    </row>
    <row r="256" spans="2:15" hidden="1">
      <c r="B256" s="1" t="s">
        <v>42</v>
      </c>
      <c r="C256" s="2">
        <v>75.5</v>
      </c>
      <c r="D256">
        <v>20</v>
      </c>
      <c r="E256" s="8">
        <v>1357</v>
      </c>
      <c r="F256" s="8">
        <v>16208</v>
      </c>
      <c r="G256" s="1" t="s">
        <v>41</v>
      </c>
      <c r="H256" s="8">
        <v>20210</v>
      </c>
      <c r="I256" s="8">
        <v>1965</v>
      </c>
      <c r="J256" s="8">
        <v>1852.0554706818446</v>
      </c>
      <c r="M256" s="1"/>
      <c r="N256" s="2"/>
      <c r="O256"/>
    </row>
    <row r="257" spans="2:15" hidden="1">
      <c r="B257" s="1" t="s">
        <v>40</v>
      </c>
      <c r="C257" s="2">
        <v>78.3</v>
      </c>
      <c r="D257">
        <v>6</v>
      </c>
      <c r="E257" s="8">
        <v>971</v>
      </c>
      <c r="F257" s="8">
        <v>13581</v>
      </c>
      <c r="G257" s="1" t="s">
        <v>39</v>
      </c>
      <c r="H257" s="8">
        <v>20401</v>
      </c>
      <c r="I257" s="8">
        <v>2010</v>
      </c>
      <c r="J257" s="8">
        <v>1878.2456891419563</v>
      </c>
      <c r="M257" s="1"/>
      <c r="N257" s="2"/>
      <c r="O257"/>
    </row>
    <row r="258" spans="2:15" hidden="1">
      <c r="B258" s="1" t="s">
        <v>38</v>
      </c>
      <c r="C258" s="2">
        <v>75.3</v>
      </c>
      <c r="D258">
        <v>21</v>
      </c>
      <c r="E258" s="8">
        <v>874</v>
      </c>
      <c r="F258" s="8">
        <v>12335</v>
      </c>
      <c r="G258" s="1" t="s">
        <v>37</v>
      </c>
      <c r="H258" s="8">
        <v>20546</v>
      </c>
      <c r="I258" s="8">
        <v>1362</v>
      </c>
      <c r="J258" s="8">
        <v>1898.1283157216219</v>
      </c>
      <c r="M258" s="1"/>
      <c r="N258" s="2"/>
      <c r="O258"/>
    </row>
    <row r="259" spans="2:15" hidden="1">
      <c r="B259" s="1" t="s">
        <v>34</v>
      </c>
      <c r="C259" s="2">
        <v>78.099999999999994</v>
      </c>
      <c r="D259">
        <v>7</v>
      </c>
      <c r="E259" s="8">
        <v>500</v>
      </c>
      <c r="F259" s="8">
        <v>11315</v>
      </c>
      <c r="G259" s="1" t="s">
        <v>35</v>
      </c>
      <c r="H259" s="8">
        <v>20756</v>
      </c>
      <c r="I259" s="8">
        <v>1484</v>
      </c>
      <c r="J259" s="8">
        <v>1926.9238438714826</v>
      </c>
      <c r="M259" s="1"/>
      <c r="N259" s="2"/>
      <c r="O259"/>
    </row>
    <row r="260" spans="2:15" hidden="1">
      <c r="B260" s="1" t="s">
        <v>30</v>
      </c>
      <c r="C260" s="2">
        <v>73.7</v>
      </c>
      <c r="D260">
        <v>26</v>
      </c>
      <c r="E260" s="8">
        <v>85</v>
      </c>
      <c r="F260" s="8">
        <v>7239</v>
      </c>
      <c r="G260" s="1" t="s">
        <v>33</v>
      </c>
      <c r="H260" s="8">
        <v>23942</v>
      </c>
      <c r="I260" s="8">
        <v>2294</v>
      </c>
      <c r="J260" s="8">
        <v>2363.7931423736554</v>
      </c>
      <c r="M260" s="1"/>
      <c r="N260" s="2"/>
      <c r="O260"/>
    </row>
    <row r="261" spans="2:15" hidden="1">
      <c r="B261" s="1" t="s">
        <v>32</v>
      </c>
      <c r="C261" s="2">
        <v>71.900000000000006</v>
      </c>
      <c r="D261">
        <v>36</v>
      </c>
      <c r="E261" s="8">
        <v>146</v>
      </c>
      <c r="F261" s="8">
        <v>5271</v>
      </c>
      <c r="G261" s="1" t="s">
        <v>31</v>
      </c>
      <c r="H261" s="8">
        <v>25512</v>
      </c>
      <c r="I261" s="8">
        <v>3498</v>
      </c>
      <c r="J261" s="8">
        <v>2579.07399568452</v>
      </c>
      <c r="M261" s="1"/>
      <c r="N261" s="2"/>
      <c r="O261"/>
    </row>
    <row r="262" spans="2:15" ht="1" customHeight="1">
      <c r="E262" s="3" t="s">
        <v>16</v>
      </c>
      <c r="F262" s="3" t="s">
        <v>17</v>
      </c>
    </row>
    <row r="263" spans="2:15" ht="1" customHeight="1">
      <c r="C263">
        <f>D263^2</f>
        <v>3841600</v>
      </c>
      <c r="D263">
        <v>1960</v>
      </c>
      <c r="E263" s="2">
        <v>5.0999999999999996</v>
      </c>
      <c r="F263" s="2">
        <f t="shared" ref="F263:F294" si="3">$I$263+$H$263*C263+$G$263*D263</f>
        <v>5.1968283355054155</v>
      </c>
      <c r="G263">
        <f t="array" ref="G263:I267">LINEST(E263:E297,C263:D297,TRUE,TRUE)</f>
        <v>-15.397547144799177</v>
      </c>
      <c r="H263">
        <v>3.9568054787774663E-3</v>
      </c>
      <c r="I263">
        <v>14983.925304870376</v>
      </c>
    </row>
    <row r="264" spans="2:15" ht="1" customHeight="1">
      <c r="C264">
        <f t="shared" ref="C264:C279" si="4">D264^2</f>
        <v>3845521</v>
      </c>
      <c r="D264">
        <f>D263+1</f>
        <v>1961</v>
      </c>
      <c r="E264" s="2">
        <v>5.2147214132737121</v>
      </c>
      <c r="F264" s="2">
        <f t="shared" si="3"/>
        <v>5.3139154729906295</v>
      </c>
      <c r="G264">
        <v>1.9537022008599427</v>
      </c>
      <c r="H264">
        <v>4.9410650350116992E-4</v>
      </c>
      <c r="I264">
        <v>1931.1993102391898</v>
      </c>
    </row>
    <row r="265" spans="2:15" ht="1" customHeight="1">
      <c r="C265">
        <f t="shared" si="4"/>
        <v>3849444</v>
      </c>
      <c r="D265">
        <f t="shared" ref="D265:D280" si="5">D264+1</f>
        <v>1962</v>
      </c>
      <c r="E265" s="2">
        <v>5.3320234153049775</v>
      </c>
      <c r="F265" s="2">
        <f t="shared" si="3"/>
        <v>5.4389162214392854</v>
      </c>
      <c r="G265">
        <v>0.98994510068971542</v>
      </c>
      <c r="H265">
        <v>0.26635869637056941</v>
      </c>
      <c r="I265" t="e">
        <v>#N/A</v>
      </c>
    </row>
    <row r="266" spans="2:15" ht="1" customHeight="1">
      <c r="C266">
        <f t="shared" si="4"/>
        <v>3853369</v>
      </c>
      <c r="D266">
        <f t="shared" si="5"/>
        <v>1963</v>
      </c>
      <c r="E266" s="2">
        <v>5.4519640548760195</v>
      </c>
      <c r="F266" s="2">
        <f t="shared" si="3"/>
        <v>5.5718305808404693</v>
      </c>
      <c r="G266">
        <v>1575.2640700076099</v>
      </c>
      <c r="H266">
        <v>32</v>
      </c>
      <c r="I266" t="e">
        <v>#N/A</v>
      </c>
    </row>
    <row r="267" spans="2:15" ht="1" customHeight="1">
      <c r="C267">
        <f t="shared" si="4"/>
        <v>3857296</v>
      </c>
      <c r="D267">
        <f t="shared" si="5"/>
        <v>1964</v>
      </c>
      <c r="E267" s="2">
        <v>5.5746026865412857</v>
      </c>
      <c r="F267" s="2">
        <f t="shared" si="3"/>
        <v>5.7126585511978192</v>
      </c>
      <c r="G267">
        <v>223.52037859248529</v>
      </c>
      <c r="H267">
        <v>2.2703025642313341</v>
      </c>
      <c r="I267" t="e">
        <v>#N/A</v>
      </c>
    </row>
    <row r="268" spans="2:15" ht="1" customHeight="1">
      <c r="C268">
        <f t="shared" si="4"/>
        <v>3861225</v>
      </c>
      <c r="D268">
        <f t="shared" si="5"/>
        <v>1965</v>
      </c>
      <c r="E268" s="2">
        <v>5.7</v>
      </c>
      <c r="F268" s="2">
        <f t="shared" si="3"/>
        <v>5.8614001325149729</v>
      </c>
    </row>
    <row r="269" spans="2:15" ht="1" customHeight="1">
      <c r="C269">
        <f t="shared" si="4"/>
        <v>3865156</v>
      </c>
      <c r="D269">
        <f t="shared" si="5"/>
        <v>1966</v>
      </c>
      <c r="E269" s="2">
        <v>5.9559570089138854</v>
      </c>
      <c r="F269" s="2">
        <f t="shared" si="3"/>
        <v>6.0180553247919306</v>
      </c>
    </row>
    <row r="270" spans="2:15" ht="1" customHeight="1">
      <c r="C270">
        <f t="shared" si="4"/>
        <v>3869089</v>
      </c>
      <c r="D270">
        <f t="shared" si="5"/>
        <v>1967</v>
      </c>
      <c r="E270" s="2">
        <v>6.2234077003562147</v>
      </c>
      <c r="F270" s="2">
        <f t="shared" si="3"/>
        <v>6.1826241280250542</v>
      </c>
    </row>
    <row r="271" spans="2:15" ht="1" customHeight="1">
      <c r="C271">
        <f t="shared" si="4"/>
        <v>3873024</v>
      </c>
      <c r="D271">
        <f t="shared" si="5"/>
        <v>1968</v>
      </c>
      <c r="E271" s="2">
        <v>6.5028681951342504</v>
      </c>
      <c r="F271" s="2">
        <f t="shared" si="3"/>
        <v>6.3551065422143438</v>
      </c>
    </row>
    <row r="272" spans="2:15" ht="1" customHeight="1">
      <c r="C272">
        <f t="shared" si="4"/>
        <v>3876961</v>
      </c>
      <c r="D272">
        <f t="shared" si="5"/>
        <v>1969</v>
      </c>
      <c r="E272" s="2">
        <v>6.7948777903250903</v>
      </c>
      <c r="F272" s="2">
        <f t="shared" si="3"/>
        <v>6.5355025673597993</v>
      </c>
    </row>
    <row r="273" spans="3:6" ht="1" customHeight="1">
      <c r="C273">
        <f t="shared" si="4"/>
        <v>3880900</v>
      </c>
      <c r="D273">
        <f t="shared" si="5"/>
        <v>1970</v>
      </c>
      <c r="E273" s="2">
        <v>7.1</v>
      </c>
      <c r="F273" s="2">
        <f t="shared" si="3"/>
        <v>6.7238122034650587</v>
      </c>
    </row>
    <row r="274" spans="3:6" ht="1" customHeight="1">
      <c r="C274">
        <f t="shared" si="4"/>
        <v>3884841</v>
      </c>
      <c r="D274">
        <f t="shared" si="5"/>
        <v>1971</v>
      </c>
      <c r="E274" s="2">
        <v>7.2</v>
      </c>
      <c r="F274" s="2">
        <f t="shared" si="3"/>
        <v>6.920035450530122</v>
      </c>
    </row>
    <row r="275" spans="3:6" ht="1" customHeight="1">
      <c r="C275">
        <f t="shared" si="4"/>
        <v>3888784</v>
      </c>
      <c r="D275">
        <f t="shared" si="5"/>
        <v>1972</v>
      </c>
      <c r="E275" s="2">
        <v>7.4</v>
      </c>
      <c r="F275" s="2">
        <f t="shared" si="3"/>
        <v>7.1241723085513513</v>
      </c>
    </row>
    <row r="276" spans="3:6" ht="1" customHeight="1">
      <c r="C276">
        <f t="shared" si="4"/>
        <v>3892729</v>
      </c>
      <c r="D276">
        <f t="shared" si="5"/>
        <v>1973</v>
      </c>
      <c r="E276" s="2">
        <v>7.3</v>
      </c>
      <c r="F276" s="2">
        <f t="shared" si="3"/>
        <v>7.3362227775287465</v>
      </c>
    </row>
    <row r="277" spans="3:6" ht="1" customHeight="1">
      <c r="C277">
        <f t="shared" si="4"/>
        <v>3896676</v>
      </c>
      <c r="D277">
        <f t="shared" si="5"/>
        <v>1974</v>
      </c>
      <c r="E277" s="2">
        <v>7.6</v>
      </c>
      <c r="F277" s="2">
        <f t="shared" si="3"/>
        <v>7.5561868574623077</v>
      </c>
    </row>
    <row r="278" spans="3:6" ht="1" customHeight="1">
      <c r="C278">
        <f t="shared" si="4"/>
        <v>3900625</v>
      </c>
      <c r="D278">
        <f t="shared" si="5"/>
        <v>1975</v>
      </c>
      <c r="E278" s="2">
        <v>8</v>
      </c>
      <c r="F278" s="2">
        <f t="shared" si="3"/>
        <v>7.7840645483556727</v>
      </c>
    </row>
    <row r="279" spans="3:6" ht="1" customHeight="1">
      <c r="C279">
        <f t="shared" si="4"/>
        <v>3904576</v>
      </c>
      <c r="D279">
        <f t="shared" si="5"/>
        <v>1976</v>
      </c>
      <c r="E279" s="2">
        <v>8.1999999999999993</v>
      </c>
      <c r="F279" s="2">
        <f t="shared" si="3"/>
        <v>8.0198558502052038</v>
      </c>
    </row>
    <row r="280" spans="3:6" ht="1" customHeight="1">
      <c r="C280">
        <f t="shared" ref="C280:C295" si="6">D280^2</f>
        <v>3908529</v>
      </c>
      <c r="D280">
        <f t="shared" si="5"/>
        <v>1977</v>
      </c>
      <c r="E280" s="2">
        <v>8.4</v>
      </c>
      <c r="F280" s="2">
        <f t="shared" si="3"/>
        <v>8.2635607630145387</v>
      </c>
    </row>
    <row r="281" spans="3:6" ht="1" customHeight="1">
      <c r="C281">
        <f t="shared" si="6"/>
        <v>3912484</v>
      </c>
      <c r="D281">
        <f t="shared" ref="D281:D296" si="7">D280+1</f>
        <v>1978</v>
      </c>
      <c r="E281" s="2">
        <v>8.3000000000000007</v>
      </c>
      <c r="F281" s="2">
        <f t="shared" si="3"/>
        <v>8.5151792867800395</v>
      </c>
    </row>
    <row r="282" spans="3:6" ht="1" customHeight="1">
      <c r="C282">
        <f t="shared" si="6"/>
        <v>3916441</v>
      </c>
      <c r="D282">
        <f t="shared" si="7"/>
        <v>1979</v>
      </c>
      <c r="E282" s="2">
        <v>8.4</v>
      </c>
      <c r="F282" s="2">
        <f t="shared" si="3"/>
        <v>8.7747114215053443</v>
      </c>
    </row>
    <row r="283" spans="3:6" ht="1" customHeight="1">
      <c r="C283">
        <f t="shared" si="6"/>
        <v>3920400</v>
      </c>
      <c r="D283">
        <f t="shared" si="7"/>
        <v>1980</v>
      </c>
      <c r="E283" s="2">
        <v>8.9</v>
      </c>
      <c r="F283" s="2">
        <f t="shared" si="3"/>
        <v>9.0421571671831771</v>
      </c>
    </row>
    <row r="284" spans="3:6" ht="1" customHeight="1">
      <c r="C284">
        <f t="shared" si="6"/>
        <v>3924361</v>
      </c>
      <c r="D284">
        <f t="shared" si="7"/>
        <v>1981</v>
      </c>
      <c r="E284" s="2">
        <v>9.1999999999999993</v>
      </c>
      <c r="F284" s="2">
        <f t="shared" si="3"/>
        <v>9.3175165238244517</v>
      </c>
    </row>
    <row r="285" spans="3:6" ht="1" customHeight="1">
      <c r="C285">
        <f t="shared" si="6"/>
        <v>3928324</v>
      </c>
      <c r="D285">
        <f t="shared" si="7"/>
        <v>1982</v>
      </c>
      <c r="E285" s="2">
        <v>10</v>
      </c>
      <c r="F285" s="2">
        <f t="shared" si="3"/>
        <v>9.6007894914182543</v>
      </c>
    </row>
    <row r="286" spans="3:6" ht="1" customHeight="1">
      <c r="C286">
        <f t="shared" si="6"/>
        <v>3932289</v>
      </c>
      <c r="D286">
        <f t="shared" si="7"/>
        <v>1983</v>
      </c>
      <c r="E286" s="2">
        <v>10.1</v>
      </c>
      <c r="F286" s="2">
        <f t="shared" si="3"/>
        <v>9.8919760699718609</v>
      </c>
    </row>
    <row r="287" spans="3:6" ht="1" customHeight="1">
      <c r="C287">
        <f t="shared" si="6"/>
        <v>3936256</v>
      </c>
      <c r="D287">
        <f t="shared" si="7"/>
        <v>1984</v>
      </c>
      <c r="E287" s="2">
        <v>10</v>
      </c>
      <c r="F287" s="2">
        <f t="shared" si="3"/>
        <v>10.191076259485271</v>
      </c>
    </row>
    <row r="288" spans="3:6" ht="1" customHeight="1">
      <c r="C288">
        <f t="shared" si="6"/>
        <v>3940225</v>
      </c>
      <c r="D288">
        <f t="shared" si="7"/>
        <v>1985</v>
      </c>
      <c r="E288" s="2">
        <v>10.199999999999999</v>
      </c>
      <c r="F288" s="2">
        <f t="shared" si="3"/>
        <v>10.498090059954848</v>
      </c>
    </row>
    <row r="289" spans="3:6" ht="1" customHeight="1">
      <c r="C289">
        <f t="shared" si="6"/>
        <v>3944196</v>
      </c>
      <c r="D289">
        <f t="shared" si="7"/>
        <v>1986</v>
      </c>
      <c r="E289" s="2">
        <v>10.4</v>
      </c>
      <c r="F289" s="2">
        <f t="shared" si="3"/>
        <v>10.81301747138059</v>
      </c>
    </row>
    <row r="290" spans="3:6" ht="1" customHeight="1">
      <c r="C290">
        <f t="shared" si="6"/>
        <v>3948169</v>
      </c>
      <c r="D290">
        <f t="shared" si="7"/>
        <v>1987</v>
      </c>
      <c r="E290" s="2">
        <v>10.7</v>
      </c>
      <c r="F290" s="2">
        <f t="shared" si="3"/>
        <v>11.135858493762498</v>
      </c>
    </row>
    <row r="291" spans="3:6" ht="1" customHeight="1">
      <c r="C291">
        <f t="shared" si="6"/>
        <v>3952144</v>
      </c>
      <c r="D291">
        <f t="shared" si="7"/>
        <v>1988</v>
      </c>
      <c r="E291" s="2">
        <v>11.1</v>
      </c>
      <c r="F291" s="2">
        <f t="shared" si="3"/>
        <v>11.46661312710421</v>
      </c>
    </row>
    <row r="292" spans="3:6" ht="1" customHeight="1">
      <c r="C292">
        <f t="shared" si="6"/>
        <v>3956121</v>
      </c>
      <c r="D292">
        <f t="shared" si="7"/>
        <v>1989</v>
      </c>
      <c r="E292" s="2">
        <v>11.4</v>
      </c>
      <c r="F292" s="2">
        <f t="shared" si="3"/>
        <v>11.805281371402089</v>
      </c>
    </row>
    <row r="293" spans="3:6" ht="1" customHeight="1">
      <c r="C293">
        <f t="shared" si="6"/>
        <v>3960100</v>
      </c>
      <c r="D293">
        <f t="shared" si="7"/>
        <v>1990</v>
      </c>
      <c r="E293" s="2">
        <v>12.1</v>
      </c>
      <c r="F293" s="2">
        <f t="shared" si="3"/>
        <v>12.151863226659771</v>
      </c>
    </row>
    <row r="294" spans="3:6" ht="1" customHeight="1">
      <c r="C294">
        <f t="shared" si="6"/>
        <v>3964081</v>
      </c>
      <c r="D294">
        <f t="shared" si="7"/>
        <v>1991</v>
      </c>
      <c r="E294" s="2">
        <v>12.9</v>
      </c>
      <c r="F294" s="2">
        <f t="shared" si="3"/>
        <v>12.506358692873619</v>
      </c>
    </row>
    <row r="295" spans="3:6" ht="1" customHeight="1">
      <c r="C295">
        <f t="shared" si="6"/>
        <v>3968064</v>
      </c>
      <c r="D295">
        <f t="shared" si="7"/>
        <v>1992</v>
      </c>
      <c r="E295" s="2">
        <v>13.3</v>
      </c>
      <c r="F295" s="2">
        <f t="shared" ref="F295:F313" si="8">$I$263+$H$263*C295+$G$263*D295</f>
        <v>12.868767770043632</v>
      </c>
    </row>
    <row r="296" spans="3:6" ht="1" customHeight="1">
      <c r="C296">
        <f t="shared" ref="C296:C311" si="9">D296^2</f>
        <v>3972049</v>
      </c>
      <c r="D296">
        <f t="shared" si="7"/>
        <v>1993</v>
      </c>
      <c r="E296" s="2">
        <v>13.6</v>
      </c>
      <c r="F296" s="2">
        <f t="shared" si="8"/>
        <v>13.23909045817345</v>
      </c>
    </row>
    <row r="297" spans="3:6" ht="1" customHeight="1">
      <c r="C297">
        <f t="shared" si="9"/>
        <v>3976036</v>
      </c>
      <c r="D297">
        <f t="shared" ref="D297:D312" si="10">D296+1</f>
        <v>1994</v>
      </c>
      <c r="E297" s="2">
        <v>13.7</v>
      </c>
      <c r="F297" s="2">
        <f t="shared" si="8"/>
        <v>13.617326757259434</v>
      </c>
    </row>
    <row r="298" spans="3:6" ht="1" customHeight="1">
      <c r="C298">
        <f t="shared" si="9"/>
        <v>3980025</v>
      </c>
      <c r="D298">
        <f t="shared" si="10"/>
        <v>1995</v>
      </c>
      <c r="E298" s="2">
        <v>13.756440486746243</v>
      </c>
      <c r="F298" s="2">
        <f t="shared" si="8"/>
        <v>14.003476667305222</v>
      </c>
    </row>
    <row r="299" spans="3:6" ht="1" customHeight="1">
      <c r="C299">
        <f t="shared" si="9"/>
        <v>3984016</v>
      </c>
      <c r="D299">
        <f t="shared" si="10"/>
        <v>1996</v>
      </c>
      <c r="E299" s="2">
        <v>13.813113493824176</v>
      </c>
      <c r="F299" s="2">
        <f t="shared" si="8"/>
        <v>14.397540188307175</v>
      </c>
    </row>
    <row r="300" spans="3:6" ht="1" customHeight="1">
      <c r="C300">
        <f t="shared" si="9"/>
        <v>3988009</v>
      </c>
      <c r="D300">
        <f t="shared" si="10"/>
        <v>1997</v>
      </c>
      <c r="E300" s="2">
        <v>13.870019979157938</v>
      </c>
      <c r="F300" s="2">
        <f t="shared" si="8"/>
        <v>14.799517320265295</v>
      </c>
    </row>
    <row r="301" spans="3:6" ht="1" customHeight="1">
      <c r="C301">
        <f t="shared" si="9"/>
        <v>3992004</v>
      </c>
      <c r="D301">
        <f t="shared" si="10"/>
        <v>1998</v>
      </c>
      <c r="E301" s="2">
        <v>13.927160904618068</v>
      </c>
      <c r="F301" s="2">
        <f t="shared" si="8"/>
        <v>15.20940806317958</v>
      </c>
    </row>
    <row r="302" spans="3:6" ht="1" customHeight="1">
      <c r="C302">
        <f t="shared" si="9"/>
        <v>3996001</v>
      </c>
      <c r="D302">
        <f t="shared" si="10"/>
        <v>1999</v>
      </c>
      <c r="E302" s="2">
        <v>13.984537236037768</v>
      </c>
      <c r="F302" s="2">
        <f t="shared" si="8"/>
        <v>15.627212417057308</v>
      </c>
    </row>
    <row r="303" spans="3:6" ht="1" customHeight="1">
      <c r="C303">
        <f t="shared" si="9"/>
        <v>4000000</v>
      </c>
      <c r="D303">
        <f t="shared" si="10"/>
        <v>2000</v>
      </c>
      <c r="E303" s="2">
        <v>14.042149943229223</v>
      </c>
      <c r="F303" s="2">
        <f t="shared" si="8"/>
        <v>16.052930381887563</v>
      </c>
    </row>
    <row r="304" spans="3:6" ht="1" customHeight="1">
      <c r="C304">
        <f t="shared" si="9"/>
        <v>4004001</v>
      </c>
      <c r="D304">
        <f t="shared" si="10"/>
        <v>2001</v>
      </c>
      <c r="E304" s="2">
        <v>14.1</v>
      </c>
      <c r="F304" s="2">
        <f t="shared" si="8"/>
        <v>16.486561957677623</v>
      </c>
    </row>
    <row r="305" spans="3:6" ht="1" customHeight="1">
      <c r="C305">
        <f t="shared" si="9"/>
        <v>4008004</v>
      </c>
      <c r="D305">
        <f t="shared" si="10"/>
        <v>2002</v>
      </c>
      <c r="E305" s="2">
        <v>14.9</v>
      </c>
      <c r="F305" s="2">
        <f t="shared" si="8"/>
        <v>16.928107144423848</v>
      </c>
    </row>
    <row r="306" spans="3:6" ht="1" customHeight="1">
      <c r="C306">
        <f t="shared" si="9"/>
        <v>4012009</v>
      </c>
      <c r="D306">
        <f t="shared" si="10"/>
        <v>2003</v>
      </c>
      <c r="E306" s="2">
        <v>14.961384179015987</v>
      </c>
      <c r="F306" s="2">
        <f t="shared" si="8"/>
        <v>17.377565942129877</v>
      </c>
    </row>
    <row r="307" spans="3:6" ht="1" customHeight="1">
      <c r="C307">
        <f t="shared" si="9"/>
        <v>4016016</v>
      </c>
      <c r="D307">
        <f t="shared" si="10"/>
        <v>2004</v>
      </c>
      <c r="E307" s="2">
        <v>15.023021245108046</v>
      </c>
      <c r="F307" s="2">
        <f t="shared" si="8"/>
        <v>17.834938350788434</v>
      </c>
    </row>
    <row r="308" spans="3:6" ht="1" customHeight="1">
      <c r="C308">
        <f t="shared" si="9"/>
        <v>4020025</v>
      </c>
      <c r="D308">
        <f t="shared" si="10"/>
        <v>2005</v>
      </c>
      <c r="E308" s="2">
        <v>15.084912240106078</v>
      </c>
      <c r="F308" s="2">
        <f t="shared" si="8"/>
        <v>18.300224370410433</v>
      </c>
    </row>
    <row r="309" spans="3:6" ht="1" customHeight="1">
      <c r="C309">
        <f t="shared" si="9"/>
        <v>4024036</v>
      </c>
      <c r="D309">
        <f t="shared" si="10"/>
        <v>2006</v>
      </c>
      <c r="E309" s="2"/>
      <c r="F309" s="2">
        <f t="shared" si="8"/>
        <v>18.773424000988598</v>
      </c>
    </row>
    <row r="310" spans="3:6" ht="1" customHeight="1">
      <c r="C310">
        <f t="shared" si="9"/>
        <v>4028049</v>
      </c>
      <c r="D310">
        <f t="shared" si="10"/>
        <v>2007</v>
      </c>
      <c r="E310" s="2"/>
      <c r="F310" s="2">
        <f t="shared" si="8"/>
        <v>19.254537242522929</v>
      </c>
    </row>
    <row r="311" spans="3:6" ht="1" customHeight="1">
      <c r="C311">
        <f t="shared" si="9"/>
        <v>4032064</v>
      </c>
      <c r="D311">
        <f t="shared" si="10"/>
        <v>2008</v>
      </c>
      <c r="E311" s="2"/>
      <c r="F311" s="2">
        <f t="shared" si="8"/>
        <v>19.743564095013426</v>
      </c>
    </row>
    <row r="312" spans="3:6" ht="1" customHeight="1">
      <c r="C312">
        <f>D312^2</f>
        <v>4036081</v>
      </c>
      <c r="D312">
        <f t="shared" si="10"/>
        <v>2009</v>
      </c>
      <c r="E312" s="2"/>
      <c r="F312" s="2">
        <f t="shared" si="8"/>
        <v>20.240504558463726</v>
      </c>
    </row>
    <row r="313" spans="3:6" ht="1" customHeight="1">
      <c r="C313">
        <f>D313^2</f>
        <v>4040100</v>
      </c>
      <c r="D313">
        <f>D312+1</f>
        <v>2010</v>
      </c>
      <c r="E313" s="2"/>
      <c r="F313" s="2">
        <f t="shared" si="8"/>
        <v>20.745358632873831</v>
      </c>
    </row>
    <row r="314" spans="3:6" ht="1" customHeight="1">
      <c r="D314">
        <f t="shared" ref="D314:D328" si="11">D313+1</f>
        <v>2011</v>
      </c>
      <c r="E314" s="2"/>
    </row>
    <row r="315" spans="3:6" ht="1" customHeight="1">
      <c r="D315">
        <f t="shared" si="11"/>
        <v>2012</v>
      </c>
      <c r="E315" s="2"/>
    </row>
    <row r="316" spans="3:6" ht="1" customHeight="1">
      <c r="D316">
        <f t="shared" si="11"/>
        <v>2013</v>
      </c>
      <c r="E316" s="2"/>
    </row>
    <row r="317" spans="3:6" ht="1" customHeight="1">
      <c r="D317">
        <f t="shared" si="11"/>
        <v>2014</v>
      </c>
      <c r="E317" s="2"/>
    </row>
    <row r="318" spans="3:6" ht="1" customHeight="1">
      <c r="D318">
        <f t="shared" si="11"/>
        <v>2015</v>
      </c>
      <c r="E318" s="2"/>
    </row>
    <row r="319" spans="3:6" ht="1" customHeight="1">
      <c r="D319">
        <f t="shared" si="11"/>
        <v>2016</v>
      </c>
      <c r="E319" s="2"/>
    </row>
    <row r="320" spans="3:6" ht="1" customHeight="1">
      <c r="D320">
        <f t="shared" si="11"/>
        <v>2017</v>
      </c>
      <c r="E320" s="2"/>
    </row>
    <row r="321" spans="2:11" ht="1" customHeight="1">
      <c r="D321">
        <f t="shared" si="11"/>
        <v>2018</v>
      </c>
      <c r="E321" s="2"/>
    </row>
    <row r="322" spans="2:11" ht="1" customHeight="1">
      <c r="D322">
        <f t="shared" si="11"/>
        <v>2019</v>
      </c>
      <c r="E322" s="2"/>
    </row>
    <row r="323" spans="2:11" ht="1" customHeight="1">
      <c r="D323">
        <f t="shared" si="11"/>
        <v>2020</v>
      </c>
      <c r="E323" s="2"/>
    </row>
    <row r="324" spans="2:11" ht="1" customHeight="1">
      <c r="D324">
        <f t="shared" si="11"/>
        <v>2021</v>
      </c>
      <c r="E324" s="2"/>
    </row>
    <row r="325" spans="2:11" ht="1" customHeight="1">
      <c r="D325">
        <f t="shared" si="11"/>
        <v>2022</v>
      </c>
      <c r="E325" s="2"/>
    </row>
    <row r="326" spans="2:11" ht="1" customHeight="1">
      <c r="D326">
        <f t="shared" si="11"/>
        <v>2023</v>
      </c>
      <c r="E326" s="2"/>
    </row>
    <row r="327" spans="2:11" ht="1" customHeight="1">
      <c r="D327">
        <f t="shared" si="11"/>
        <v>2024</v>
      </c>
      <c r="E327" s="2"/>
    </row>
    <row r="328" spans="2:11" ht="1" customHeight="1">
      <c r="D328">
        <f t="shared" si="11"/>
        <v>2025</v>
      </c>
      <c r="E328" s="2"/>
    </row>
    <row r="329" spans="2:11" ht="1" customHeight="1">
      <c r="D329">
        <f>D328+1</f>
        <v>2026</v>
      </c>
      <c r="E329" s="2"/>
    </row>
    <row r="330" spans="2:11" ht="1" customHeight="1">
      <c r="D330">
        <f>D329+1</f>
        <v>2027</v>
      </c>
      <c r="E330" s="2"/>
    </row>
    <row r="331" spans="2:11" ht="1" customHeight="1">
      <c r="D331">
        <f>D330+1</f>
        <v>2028</v>
      </c>
      <c r="E331" s="2"/>
    </row>
    <row r="332" spans="2:11" ht="1" customHeight="1"/>
    <row r="333" spans="2:11" ht="1" customHeight="1"/>
    <row r="334" spans="2:11" ht="1" customHeight="1">
      <c r="B334" s="22"/>
      <c r="C334" s="23" t="s">
        <v>18</v>
      </c>
      <c r="D334" s="24" t="s">
        <v>15</v>
      </c>
      <c r="E334" s="22" t="s">
        <v>19</v>
      </c>
      <c r="F334" s="22" t="s">
        <v>93</v>
      </c>
      <c r="J334" s="3" t="s">
        <v>16</v>
      </c>
      <c r="K334" s="3" t="s">
        <v>17</v>
      </c>
    </row>
    <row r="335" spans="2:11" ht="1" customHeight="1">
      <c r="B335" s="22">
        <v>1960</v>
      </c>
      <c r="C335" s="25">
        <f t="shared" ref="C335:F354" si="12">D490/$I490</f>
        <v>0.53036437246963564</v>
      </c>
      <c r="D335" s="26">
        <f t="shared" si="12"/>
        <v>0.23886639676113364</v>
      </c>
      <c r="E335" s="27">
        <f t="shared" si="12"/>
        <v>0.2105263157894737</v>
      </c>
      <c r="F335" s="27">
        <f t="shared" si="12"/>
        <v>0</v>
      </c>
      <c r="I335">
        <v>1000</v>
      </c>
      <c r="J335" s="9"/>
      <c r="K335" s="9">
        <v>-782.04974721732287</v>
      </c>
    </row>
    <row r="336" spans="2:11" ht="1" customHeight="1">
      <c r="B336">
        <v>1961</v>
      </c>
      <c r="C336" s="5">
        <f t="shared" si="12"/>
        <v>0.53384212042921908</v>
      </c>
      <c r="D336" s="6">
        <f t="shared" si="12"/>
        <v>0.24936934466812624</v>
      </c>
      <c r="E336" s="4">
        <f t="shared" si="12"/>
        <v>0.19452387860980477</v>
      </c>
      <c r="F336" s="4">
        <f t="shared" si="12"/>
        <v>0</v>
      </c>
      <c r="I336">
        <v>2000</v>
      </c>
      <c r="J336" s="9"/>
      <c r="K336" s="9">
        <v>-644.92818459893829</v>
      </c>
    </row>
    <row r="337" spans="2:11" ht="1" customHeight="1">
      <c r="B337">
        <v>1962</v>
      </c>
      <c r="C337" s="5">
        <f t="shared" si="12"/>
        <v>0.53662809278093426</v>
      </c>
      <c r="D337" s="6">
        <f t="shared" si="12"/>
        <v>0.25998790396144378</v>
      </c>
      <c r="E337" s="4">
        <f t="shared" si="12"/>
        <v>0.17892825177919278</v>
      </c>
      <c r="F337" s="4">
        <f t="shared" si="12"/>
        <v>0</v>
      </c>
      <c r="I337">
        <v>3000</v>
      </c>
      <c r="J337" s="9"/>
      <c r="K337" s="9">
        <v>-507.80662198055376</v>
      </c>
    </row>
    <row r="338" spans="2:11" ht="1" customHeight="1">
      <c r="B338">
        <v>1963</v>
      </c>
      <c r="C338" s="5">
        <f t="shared" si="12"/>
        <v>0.53873066372195788</v>
      </c>
      <c r="D338" s="6">
        <f t="shared" si="12"/>
        <v>0.27070790942218337</v>
      </c>
      <c r="E338" s="4">
        <f t="shared" si="12"/>
        <v>0.16373370758638484</v>
      </c>
      <c r="F338" s="4">
        <f t="shared" si="12"/>
        <v>0</v>
      </c>
      <c r="I338">
        <v>4000</v>
      </c>
      <c r="J338" s="9"/>
      <c r="K338" s="9">
        <v>-370.68505936216923</v>
      </c>
    </row>
    <row r="339" spans="2:11" ht="1" customHeight="1">
      <c r="B339">
        <v>1964</v>
      </c>
      <c r="C339" s="5">
        <f t="shared" si="12"/>
        <v>0.54016158925137692</v>
      </c>
      <c r="D339" s="6">
        <f t="shared" si="12"/>
        <v>0.28151559537393189</v>
      </c>
      <c r="E339" s="4">
        <f t="shared" si="12"/>
        <v>0.1489300664070396</v>
      </c>
      <c r="F339" s="4">
        <f t="shared" si="12"/>
        <v>0</v>
      </c>
      <c r="I339">
        <v>5000</v>
      </c>
      <c r="J339" s="9">
        <v>146</v>
      </c>
      <c r="K339" s="9">
        <v>-233.56349674378464</v>
      </c>
    </row>
    <row r="340" spans="2:11" ht="1" customHeight="1">
      <c r="B340">
        <v>1965</v>
      </c>
      <c r="C340" s="5">
        <f t="shared" si="12"/>
        <v>0.50271739130434789</v>
      </c>
      <c r="D340" s="6">
        <f t="shared" si="12"/>
        <v>0.27173913043478265</v>
      </c>
      <c r="E340" s="4">
        <f t="shared" si="12"/>
        <v>0.19565214673913048</v>
      </c>
      <c r="F340" s="4">
        <f t="shared" si="12"/>
        <v>2.7173913043478262E-8</v>
      </c>
      <c r="I340">
        <v>6000</v>
      </c>
      <c r="J340" s="9"/>
      <c r="K340" s="9">
        <v>-96.441934125400053</v>
      </c>
    </row>
    <row r="341" spans="2:11" ht="1" customHeight="1">
      <c r="B341">
        <v>1966</v>
      </c>
      <c r="C341" s="5">
        <f t="shared" si="12"/>
        <v>0.47885919599371995</v>
      </c>
      <c r="D341" s="6">
        <f t="shared" si="12"/>
        <v>0.2689478648119582</v>
      </c>
      <c r="E341" s="4">
        <f t="shared" si="12"/>
        <v>0.19708162449641403</v>
      </c>
      <c r="F341" s="4">
        <f t="shared" si="12"/>
        <v>1.7073738278509276E-2</v>
      </c>
      <c r="I341">
        <v>7000</v>
      </c>
      <c r="J341" s="9">
        <v>85</v>
      </c>
      <c r="K341" s="8">
        <v>40.679628492984534</v>
      </c>
    </row>
    <row r="342" spans="2:11" ht="1" customHeight="1">
      <c r="B342">
        <v>1967</v>
      </c>
      <c r="C342" s="5">
        <f t="shared" si="12"/>
        <v>0.4541758868672961</v>
      </c>
      <c r="D342" s="6">
        <f t="shared" si="12"/>
        <v>0.26504300008781495</v>
      </c>
      <c r="E342" s="4">
        <f t="shared" si="12"/>
        <v>0.20206594434214922</v>
      </c>
      <c r="F342" s="4">
        <f t="shared" si="12"/>
        <v>3.0518932080805986E-2</v>
      </c>
      <c r="I342">
        <v>8000</v>
      </c>
      <c r="J342" s="9"/>
      <c r="K342" s="8">
        <v>177.80119111136901</v>
      </c>
    </row>
    <row r="343" spans="2:11" ht="1" customHeight="1">
      <c r="B343">
        <v>1968</v>
      </c>
      <c r="C343" s="5">
        <f t="shared" si="12"/>
        <v>0.4288053802811726</v>
      </c>
      <c r="D343" s="6">
        <f t="shared" si="12"/>
        <v>0.2600066698470897</v>
      </c>
      <c r="E343" s="4">
        <f t="shared" si="12"/>
        <v>0.19415459647924807</v>
      </c>
      <c r="F343" s="4">
        <f t="shared" si="12"/>
        <v>5.6243187298246136E-2</v>
      </c>
      <c r="I343">
        <v>9000</v>
      </c>
      <c r="J343" s="9"/>
      <c r="K343" s="8">
        <v>314.92275372975359</v>
      </c>
    </row>
    <row r="344" spans="2:11" ht="1" customHeight="1">
      <c r="B344">
        <v>1969</v>
      </c>
      <c r="C344" s="5">
        <f t="shared" si="12"/>
        <v>0.40291575914989275</v>
      </c>
      <c r="D344" s="6">
        <f t="shared" si="12"/>
        <v>0.25384611104541266</v>
      </c>
      <c r="E344" s="4">
        <f t="shared" si="12"/>
        <v>0.20854515535365167</v>
      </c>
      <c r="F344" s="4">
        <f t="shared" si="12"/>
        <v>5.8384739640233586E-2</v>
      </c>
      <c r="I344">
        <v>10000</v>
      </c>
      <c r="J344" s="9"/>
      <c r="K344" s="8">
        <v>452.04431634813818</v>
      </c>
    </row>
    <row r="345" spans="2:11" ht="1" customHeight="1">
      <c r="B345">
        <v>1970</v>
      </c>
      <c r="C345" s="5">
        <f t="shared" si="12"/>
        <v>0.37670196671709522</v>
      </c>
      <c r="D345" s="6">
        <f t="shared" si="12"/>
        <v>0.24659606656580935</v>
      </c>
      <c r="E345" s="4">
        <f t="shared" si="12"/>
        <v>0.16490166414523447</v>
      </c>
      <c r="F345" s="4">
        <f t="shared" si="12"/>
        <v>0.11649016641452344</v>
      </c>
      <c r="I345">
        <v>11000</v>
      </c>
      <c r="J345" s="8">
        <v>500</v>
      </c>
      <c r="K345" s="8">
        <v>589.16587896652277</v>
      </c>
    </row>
    <row r="346" spans="2:11" ht="1" customHeight="1">
      <c r="B346">
        <v>1971</v>
      </c>
      <c r="C346" s="5">
        <f t="shared" si="12"/>
        <v>0.36114911080711348</v>
      </c>
      <c r="D346" s="6">
        <f t="shared" si="12"/>
        <v>0.25444596443228451</v>
      </c>
      <c r="E346" s="4">
        <f t="shared" si="12"/>
        <v>0.16279069767441859</v>
      </c>
      <c r="F346" s="4">
        <f t="shared" si="12"/>
        <v>0.11627906976744184</v>
      </c>
      <c r="I346">
        <v>12000</v>
      </c>
      <c r="J346" s="8">
        <v>874</v>
      </c>
      <c r="K346" s="8">
        <v>726.28744158490736</v>
      </c>
    </row>
    <row r="347" spans="2:11" ht="1" customHeight="1">
      <c r="B347">
        <v>1972</v>
      </c>
      <c r="C347" s="5">
        <f t="shared" si="12"/>
        <v>0.3532277710109622</v>
      </c>
      <c r="D347" s="6">
        <f t="shared" si="12"/>
        <v>0.25943970767356878</v>
      </c>
      <c r="E347" s="4">
        <f t="shared" si="12"/>
        <v>0.16443361753958585</v>
      </c>
      <c r="F347" s="4">
        <f t="shared" si="12"/>
        <v>0.11449451887941534</v>
      </c>
      <c r="I347">
        <v>13000</v>
      </c>
      <c r="J347" s="8">
        <v>971</v>
      </c>
      <c r="K347" s="8">
        <v>863.40900420329194</v>
      </c>
    </row>
    <row r="348" spans="2:11" ht="1" customHeight="1">
      <c r="B348">
        <v>1973</v>
      </c>
      <c r="C348" s="5">
        <f t="shared" si="12"/>
        <v>0.34858387799564272</v>
      </c>
      <c r="D348" s="6">
        <f t="shared" si="12"/>
        <v>0.26034858387799564</v>
      </c>
      <c r="E348" s="4">
        <f t="shared" si="12"/>
        <v>0.16230936819172115</v>
      </c>
      <c r="F348" s="4">
        <f t="shared" si="12"/>
        <v>0.11764705882352942</v>
      </c>
      <c r="I348">
        <v>14000</v>
      </c>
      <c r="J348" s="9"/>
      <c r="K348" s="8">
        <v>1000.5305668216765</v>
      </c>
    </row>
    <row r="349" spans="2:11" ht="1" customHeight="1">
      <c r="B349">
        <v>1974</v>
      </c>
      <c r="C349" s="5">
        <f t="shared" si="12"/>
        <v>0.33365292425695109</v>
      </c>
      <c r="D349" s="6">
        <f t="shared" si="12"/>
        <v>0.25695110258868648</v>
      </c>
      <c r="E349" s="4">
        <f t="shared" si="12"/>
        <v>0.16586768935762225</v>
      </c>
      <c r="F349" s="4">
        <f t="shared" si="12"/>
        <v>0.12943432406519656</v>
      </c>
      <c r="I349">
        <v>15000</v>
      </c>
      <c r="J349" s="9"/>
      <c r="K349" s="8">
        <v>1137.6521294400611</v>
      </c>
    </row>
    <row r="350" spans="2:11" ht="1" customHeight="1">
      <c r="B350">
        <v>1975</v>
      </c>
      <c r="C350" s="5">
        <f t="shared" si="12"/>
        <v>0.3188284518828452</v>
      </c>
      <c r="D350" s="6">
        <f t="shared" si="12"/>
        <v>0.26192468619246861</v>
      </c>
      <c r="E350" s="4">
        <f t="shared" si="12"/>
        <v>0.1606694560669456</v>
      </c>
      <c r="F350" s="4">
        <f t="shared" si="12"/>
        <v>0.13723849372384936</v>
      </c>
      <c r="I350">
        <v>16000</v>
      </c>
      <c r="J350" s="8">
        <v>1357</v>
      </c>
      <c r="K350" s="8">
        <v>1274.7736920584455</v>
      </c>
    </row>
    <row r="351" spans="2:11" ht="1" customHeight="1">
      <c r="B351">
        <v>1976</v>
      </c>
      <c r="C351" s="5">
        <f t="shared" si="12"/>
        <v>0.30695970695970692</v>
      </c>
      <c r="D351" s="6">
        <f t="shared" si="12"/>
        <v>0.27765567765567767</v>
      </c>
      <c r="E351" s="4">
        <f t="shared" si="12"/>
        <v>0.15018315018315018</v>
      </c>
      <c r="F351" s="4">
        <f t="shared" si="12"/>
        <v>0.14505494505494507</v>
      </c>
      <c r="I351">
        <v>17000</v>
      </c>
      <c r="J351" s="8">
        <v>1348</v>
      </c>
      <c r="K351" s="8">
        <v>1411.8952546768303</v>
      </c>
    </row>
    <row r="352" spans="2:11" ht="1" customHeight="1">
      <c r="B352">
        <v>1977</v>
      </c>
      <c r="C352" s="5">
        <f t="shared" si="12"/>
        <v>0.29591836734693877</v>
      </c>
      <c r="D352" s="6">
        <f t="shared" si="12"/>
        <v>0.29272959183673464</v>
      </c>
      <c r="E352" s="4">
        <f t="shared" si="12"/>
        <v>0.14477040816326528</v>
      </c>
      <c r="F352" s="4">
        <f t="shared" si="12"/>
        <v>0.14668367346938774</v>
      </c>
      <c r="I352">
        <v>18000</v>
      </c>
      <c r="J352" s="8">
        <v>1606</v>
      </c>
      <c r="K352" s="8">
        <v>1549.0168172952147</v>
      </c>
    </row>
    <row r="353" spans="2:11" ht="1" customHeight="1">
      <c r="B353">
        <v>1978</v>
      </c>
      <c r="C353" s="5">
        <f t="shared" si="12"/>
        <v>0.28319088319088315</v>
      </c>
      <c r="D353" s="6">
        <f t="shared" si="12"/>
        <v>0.29914529914529908</v>
      </c>
      <c r="E353" s="4">
        <f t="shared" si="12"/>
        <v>0.14586894586894586</v>
      </c>
      <c r="F353" s="4">
        <f t="shared" si="12"/>
        <v>0.15270655270655267</v>
      </c>
      <c r="I353">
        <v>19000</v>
      </c>
      <c r="J353" s="8">
        <v>1866</v>
      </c>
      <c r="K353" s="8">
        <v>1686.1383799135995</v>
      </c>
    </row>
    <row r="354" spans="2:11" ht="1" customHeight="1">
      <c r="B354">
        <v>1979</v>
      </c>
      <c r="C354" s="5">
        <f t="shared" si="12"/>
        <v>0.27300150829562597</v>
      </c>
      <c r="D354" s="6">
        <f t="shared" si="12"/>
        <v>0.30618401206636503</v>
      </c>
      <c r="E354" s="4">
        <f t="shared" si="12"/>
        <v>0.14429361488185019</v>
      </c>
      <c r="F354" s="4">
        <f t="shared" si="12"/>
        <v>0.15585721468074412</v>
      </c>
      <c r="I354">
        <v>20000</v>
      </c>
      <c r="J354" s="8">
        <v>1362</v>
      </c>
      <c r="K354" s="8">
        <v>1823.2599425319838</v>
      </c>
    </row>
    <row r="355" spans="2:11" ht="1" customHeight="1">
      <c r="B355">
        <v>1980</v>
      </c>
      <c r="C355" s="5">
        <f t="shared" ref="C355:F369" si="13">D510/$I510</f>
        <v>0.26493848857644992</v>
      </c>
      <c r="D355" s="6">
        <f t="shared" si="13"/>
        <v>0.30623901581722324</v>
      </c>
      <c r="E355" s="4">
        <f t="shared" si="13"/>
        <v>0.14103690685413006</v>
      </c>
      <c r="F355" s="4">
        <f t="shared" si="13"/>
        <v>0.16476274165202109</v>
      </c>
      <c r="I355">
        <v>21000</v>
      </c>
      <c r="J355" s="9"/>
      <c r="K355" s="8">
        <v>1960.3815051503686</v>
      </c>
    </row>
    <row r="356" spans="2:11" ht="1" customHeight="1">
      <c r="B356">
        <v>1981</v>
      </c>
      <c r="C356" s="5">
        <f t="shared" si="13"/>
        <v>0.25946969696969696</v>
      </c>
      <c r="D356" s="6">
        <f t="shared" si="13"/>
        <v>0.31098484848484848</v>
      </c>
      <c r="E356" s="4">
        <f t="shared" si="13"/>
        <v>0.13598484848484849</v>
      </c>
      <c r="F356" s="4">
        <f t="shared" si="13"/>
        <v>0.17007575757575757</v>
      </c>
      <c r="I356">
        <v>22000</v>
      </c>
      <c r="J356" s="9"/>
      <c r="K356" s="8">
        <v>2097.5030677687528</v>
      </c>
    </row>
    <row r="357" spans="2:11" ht="1" customHeight="1">
      <c r="B357">
        <v>1982</v>
      </c>
      <c r="C357" s="5">
        <f t="shared" si="13"/>
        <v>0.25403768506056523</v>
      </c>
      <c r="D357" s="6">
        <f t="shared" si="13"/>
        <v>0.32065948855989229</v>
      </c>
      <c r="E357" s="4">
        <f t="shared" si="13"/>
        <v>0.13223418573351275</v>
      </c>
      <c r="F357" s="4">
        <f t="shared" si="13"/>
        <v>0.17664872139973078</v>
      </c>
      <c r="I357">
        <v>23000</v>
      </c>
      <c r="J357" s="8">
        <v>2294</v>
      </c>
      <c r="K357" s="8">
        <v>2234.6246303871376</v>
      </c>
    </row>
    <row r="358" spans="2:11" ht="1" customHeight="1">
      <c r="B358">
        <v>1983</v>
      </c>
      <c r="C358" s="5">
        <f t="shared" si="13"/>
        <v>0.25299723332308643</v>
      </c>
      <c r="D358" s="6">
        <f t="shared" si="13"/>
        <v>0.32616046726098991</v>
      </c>
      <c r="E358" s="4">
        <f t="shared" si="13"/>
        <v>0.12019674146941287</v>
      </c>
      <c r="F358" s="4">
        <f t="shared" si="13"/>
        <v>0.18383031048263143</v>
      </c>
      <c r="G358" s="4">
        <f t="shared" ref="G358:G369" si="14">H513/$I513</f>
        <v>0.11681524746387952</v>
      </c>
      <c r="H358" s="4">
        <f t="shared" ref="H358:H369" si="15">SUM(C358:G358)</f>
        <v>1.0000000000000002</v>
      </c>
      <c r="I358">
        <v>24000</v>
      </c>
      <c r="J358" s="9"/>
      <c r="K358" s="8">
        <v>2371.7461930055224</v>
      </c>
    </row>
    <row r="359" spans="2:11" ht="1" customHeight="1">
      <c r="B359">
        <v>1984</v>
      </c>
      <c r="C359" s="5">
        <f t="shared" si="13"/>
        <v>0.25187239944521495</v>
      </c>
      <c r="D359" s="6">
        <f t="shared" si="13"/>
        <v>0.32954230235783633</v>
      </c>
      <c r="E359" s="4">
        <f t="shared" si="13"/>
        <v>0.12011095700416088</v>
      </c>
      <c r="F359" s="4">
        <f t="shared" si="13"/>
        <v>0.18446601941747573</v>
      </c>
      <c r="G359" s="4">
        <f t="shared" si="14"/>
        <v>0.11400832177531207</v>
      </c>
      <c r="H359" s="4">
        <f t="shared" si="15"/>
        <v>1</v>
      </c>
      <c r="I359">
        <v>25000</v>
      </c>
      <c r="J359" s="8">
        <v>3498</v>
      </c>
      <c r="K359" s="8">
        <v>2508.8677556239063</v>
      </c>
    </row>
    <row r="360" spans="2:11" ht="1" customHeight="1">
      <c r="B360">
        <v>1985</v>
      </c>
      <c r="C360" s="5">
        <f t="shared" si="13"/>
        <v>0.25320916184243647</v>
      </c>
      <c r="D360" s="6">
        <f t="shared" si="13"/>
        <v>0.33299773470928778</v>
      </c>
      <c r="E360" s="4">
        <f t="shared" si="13"/>
        <v>0.12031210672036245</v>
      </c>
      <c r="F360" s="4">
        <f t="shared" si="13"/>
        <v>0.18172665492071485</v>
      </c>
      <c r="G360" s="4">
        <f t="shared" si="14"/>
        <v>0.11175434180719859</v>
      </c>
      <c r="H360" s="4">
        <f t="shared" si="15"/>
        <v>1</v>
      </c>
    </row>
    <row r="361" spans="2:11" ht="1" customHeight="1">
      <c r="B361">
        <v>1986</v>
      </c>
      <c r="C361" s="5">
        <f t="shared" si="13"/>
        <v>0.25245441795231421</v>
      </c>
      <c r="D361" s="6">
        <f t="shared" si="13"/>
        <v>0.32748948106591869</v>
      </c>
      <c r="E361" s="4">
        <f t="shared" si="13"/>
        <v>0.12575970079476392</v>
      </c>
      <c r="F361" s="4">
        <f t="shared" si="13"/>
        <v>0.17975689574567558</v>
      </c>
      <c r="G361" s="4">
        <f t="shared" si="14"/>
        <v>0.11453950444132774</v>
      </c>
      <c r="H361" s="4">
        <f t="shared" si="15"/>
        <v>1</v>
      </c>
    </row>
    <row r="362" spans="2:11" ht="1" customHeight="1">
      <c r="B362">
        <v>1987</v>
      </c>
      <c r="C362" s="5">
        <f t="shared" si="13"/>
        <v>0.24989228780697972</v>
      </c>
      <c r="D362" s="6">
        <f t="shared" si="13"/>
        <v>0.32766049116760015</v>
      </c>
      <c r="E362" s="4">
        <f t="shared" si="13"/>
        <v>0.12817750969409736</v>
      </c>
      <c r="F362" s="4">
        <f t="shared" si="13"/>
        <v>0.17794054286945279</v>
      </c>
      <c r="G362" s="4">
        <f t="shared" si="14"/>
        <v>0.11632916846186987</v>
      </c>
      <c r="H362" s="4">
        <f t="shared" si="15"/>
        <v>1</v>
      </c>
    </row>
    <row r="363" spans="2:11" ht="1" customHeight="1">
      <c r="B363">
        <v>1988</v>
      </c>
      <c r="C363" s="5">
        <f t="shared" si="13"/>
        <v>0.24932458510227712</v>
      </c>
      <c r="D363" s="6">
        <f t="shared" si="13"/>
        <v>0.33790042454650715</v>
      </c>
      <c r="E363" s="4">
        <f t="shared" si="13"/>
        <v>0.12466229255113856</v>
      </c>
      <c r="F363" s="4">
        <f t="shared" si="13"/>
        <v>0.17445001929756854</v>
      </c>
      <c r="G363" s="4">
        <f t="shared" si="14"/>
        <v>0.11366267850250869</v>
      </c>
      <c r="H363" s="4">
        <f t="shared" si="15"/>
        <v>1.0000000000000002</v>
      </c>
    </row>
    <row r="364" spans="2:11" ht="1" customHeight="1">
      <c r="B364">
        <v>1989</v>
      </c>
      <c r="C364" s="5">
        <f t="shared" si="13"/>
        <v>0.23523316062176164</v>
      </c>
      <c r="D364" s="6">
        <f t="shared" si="13"/>
        <v>0.35198618307426599</v>
      </c>
      <c r="E364" s="4">
        <f t="shared" si="13"/>
        <v>0.12107081174438686</v>
      </c>
      <c r="F364" s="4">
        <f t="shared" si="13"/>
        <v>0.1770293609671848</v>
      </c>
      <c r="G364" s="4">
        <f t="shared" si="14"/>
        <v>0.1146804835924007</v>
      </c>
      <c r="H364" s="4">
        <f t="shared" si="15"/>
        <v>0.99999999999999989</v>
      </c>
    </row>
    <row r="365" spans="2:11" ht="1" customHeight="1">
      <c r="B365">
        <v>1990</v>
      </c>
      <c r="C365" s="5">
        <f t="shared" si="13"/>
        <v>0.22802704363859866</v>
      </c>
      <c r="D365" s="6">
        <f t="shared" si="13"/>
        <v>0.35709895513214507</v>
      </c>
      <c r="E365" s="4">
        <f t="shared" si="13"/>
        <v>0.11908420405654579</v>
      </c>
      <c r="F365" s="4">
        <f t="shared" si="13"/>
        <v>0.17224953902888754</v>
      </c>
      <c r="G365" s="4">
        <f t="shared" si="14"/>
        <v>0.12354025814382301</v>
      </c>
      <c r="H365" s="4">
        <f t="shared" si="15"/>
        <v>1.0000000000000002</v>
      </c>
    </row>
    <row r="366" spans="2:11" ht="1" customHeight="1">
      <c r="B366">
        <v>1991</v>
      </c>
      <c r="C366" s="5">
        <f t="shared" si="13"/>
        <v>0.21768421052631579</v>
      </c>
      <c r="D366" s="6">
        <f t="shared" si="13"/>
        <v>0.35354385964912283</v>
      </c>
      <c r="E366" s="4">
        <f t="shared" si="13"/>
        <v>0.11691228070175438</v>
      </c>
      <c r="F366" s="4">
        <f t="shared" si="13"/>
        <v>0.17263157894736841</v>
      </c>
      <c r="G366" s="4">
        <f t="shared" si="14"/>
        <v>0.13922807017543859</v>
      </c>
      <c r="H366" s="4">
        <f t="shared" si="15"/>
        <v>1</v>
      </c>
    </row>
    <row r="367" spans="2:11" ht="1" customHeight="1">
      <c r="B367">
        <v>1992</v>
      </c>
      <c r="C367" s="5">
        <f t="shared" si="13"/>
        <v>0.21047241070285494</v>
      </c>
      <c r="D367" s="6">
        <f t="shared" si="13"/>
        <v>0.35411599027013191</v>
      </c>
      <c r="E367" s="4">
        <f t="shared" si="13"/>
        <v>0.11394187684035334</v>
      </c>
      <c r="F367" s="4">
        <f t="shared" si="13"/>
        <v>0.17757009345794392</v>
      </c>
      <c r="G367" s="4">
        <f t="shared" si="14"/>
        <v>0.14389962872871592</v>
      </c>
      <c r="H367" s="4">
        <f t="shared" si="15"/>
        <v>1</v>
      </c>
    </row>
    <row r="368" spans="2:11" ht="1" customHeight="1">
      <c r="B368">
        <v>1993</v>
      </c>
      <c r="C368" s="5">
        <f t="shared" si="13"/>
        <v>0.20265582007417157</v>
      </c>
      <c r="D368" s="6">
        <f t="shared" si="13"/>
        <v>0.35470750089723652</v>
      </c>
      <c r="E368" s="4">
        <f t="shared" si="13"/>
        <v>0.11233401124536428</v>
      </c>
      <c r="F368" s="4">
        <f t="shared" si="13"/>
        <v>0.18148103840172269</v>
      </c>
      <c r="G368" s="4">
        <f t="shared" si="14"/>
        <v>0.14882162938150498</v>
      </c>
      <c r="H368" s="4">
        <f t="shared" si="15"/>
        <v>1</v>
      </c>
    </row>
    <row r="369" spans="2:8" ht="1" customHeight="1">
      <c r="B369">
        <v>1994</v>
      </c>
      <c r="C369" s="5">
        <f t="shared" si="13"/>
        <v>0.19642857142857142</v>
      </c>
      <c r="D369" s="6">
        <f t="shared" si="13"/>
        <v>0.3518643306379155</v>
      </c>
      <c r="E369" s="4">
        <f t="shared" si="13"/>
        <v>0.11028751123090745</v>
      </c>
      <c r="F369" s="4">
        <f t="shared" si="13"/>
        <v>0.19002695417789756</v>
      </c>
      <c r="G369" s="4">
        <f t="shared" si="14"/>
        <v>0.151392632524708</v>
      </c>
      <c r="H369" s="4">
        <f t="shared" si="15"/>
        <v>0.99999999999999989</v>
      </c>
    </row>
    <row r="370" spans="2:8" ht="1" customHeight="1">
      <c r="B370">
        <v>1995</v>
      </c>
      <c r="C370" s="1"/>
      <c r="D370" s="2"/>
    </row>
    <row r="371" spans="2:8" ht="1" customHeight="1">
      <c r="B371">
        <v>1996</v>
      </c>
      <c r="C371" s="1"/>
      <c r="D371" s="2"/>
    </row>
    <row r="372" spans="2:8" ht="1" customHeight="1">
      <c r="B372">
        <v>1997</v>
      </c>
      <c r="C372" s="1"/>
      <c r="D372" s="2"/>
    </row>
    <row r="373" spans="2:8" ht="1" customHeight="1">
      <c r="B373">
        <v>1998</v>
      </c>
      <c r="C373" s="1"/>
      <c r="D373" s="2"/>
    </row>
    <row r="374" spans="2:8" ht="1" customHeight="1">
      <c r="B374">
        <v>1999</v>
      </c>
      <c r="C374" s="1"/>
      <c r="D374" s="2"/>
    </row>
    <row r="375" spans="2:8" ht="1" customHeight="1">
      <c r="B375">
        <v>2000</v>
      </c>
      <c r="C375" s="1"/>
      <c r="D375" s="2"/>
    </row>
    <row r="376" spans="2:8" ht="1" customHeight="1"/>
    <row r="377" spans="2:8" ht="1" customHeight="1">
      <c r="C377" s="1"/>
      <c r="D377" s="2"/>
      <c r="F377" s="3" t="s">
        <v>22</v>
      </c>
    </row>
    <row r="378" spans="2:8" ht="1" customHeight="1">
      <c r="C378" s="1"/>
      <c r="D378" s="7" t="s">
        <v>25</v>
      </c>
      <c r="E378" t="s">
        <v>27</v>
      </c>
      <c r="F378" t="s">
        <v>28</v>
      </c>
      <c r="G378" s="10" t="s">
        <v>29</v>
      </c>
    </row>
    <row r="379" spans="2:8" ht="1" customHeight="1">
      <c r="B379">
        <v>1</v>
      </c>
      <c r="C379" s="1" t="s">
        <v>31</v>
      </c>
      <c r="D379" s="2">
        <v>76</v>
      </c>
      <c r="E379">
        <v>17</v>
      </c>
      <c r="F379" s="8">
        <v>3498</v>
      </c>
      <c r="G379" s="8">
        <v>25512</v>
      </c>
    </row>
    <row r="380" spans="2:8" ht="1" customHeight="1">
      <c r="B380">
        <v>90</v>
      </c>
      <c r="C380" s="1" t="s">
        <v>33</v>
      </c>
      <c r="D380" s="2">
        <v>77.599999999999994</v>
      </c>
      <c r="E380">
        <v>12</v>
      </c>
      <c r="F380" s="8">
        <v>2294</v>
      </c>
      <c r="G380" s="8">
        <v>23942</v>
      </c>
    </row>
    <row r="381" spans="2:8" ht="1" customHeight="1">
      <c r="B381">
        <v>54</v>
      </c>
      <c r="C381" s="1" t="s">
        <v>35</v>
      </c>
      <c r="D381" s="2">
        <v>79.599999999999994</v>
      </c>
      <c r="E381">
        <v>2</v>
      </c>
      <c r="F381" s="8">
        <v>1484</v>
      </c>
      <c r="G381" s="8">
        <v>20756</v>
      </c>
    </row>
    <row r="382" spans="2:8" ht="1" customHeight="1">
      <c r="B382">
        <v>30</v>
      </c>
      <c r="C382" s="1" t="s">
        <v>37</v>
      </c>
      <c r="D382" s="2">
        <v>77.3</v>
      </c>
      <c r="E382">
        <v>13</v>
      </c>
      <c r="F382" s="8">
        <v>1362</v>
      </c>
      <c r="G382" s="8">
        <v>20546</v>
      </c>
    </row>
    <row r="383" spans="2:8" ht="1" customHeight="1">
      <c r="B383">
        <v>21</v>
      </c>
      <c r="C383" s="1" t="s">
        <v>39</v>
      </c>
      <c r="D383" s="2">
        <v>79.099999999999994</v>
      </c>
      <c r="E383">
        <v>4</v>
      </c>
      <c r="F383" s="8">
        <v>2010</v>
      </c>
      <c r="G383" s="8">
        <v>20401</v>
      </c>
    </row>
    <row r="384" spans="2:8" ht="1" customHeight="1">
      <c r="B384">
        <v>7</v>
      </c>
      <c r="C384" s="1" t="s">
        <v>41</v>
      </c>
      <c r="D384" s="2">
        <v>76.5</v>
      </c>
      <c r="E384">
        <v>15</v>
      </c>
      <c r="F384" s="8">
        <v>1965</v>
      </c>
      <c r="G384" s="8">
        <v>20210</v>
      </c>
    </row>
    <row r="385" spans="2:7" ht="1" customHeight="1">
      <c r="B385">
        <v>11</v>
      </c>
      <c r="C385" s="1" t="s">
        <v>43</v>
      </c>
      <c r="D385" s="2">
        <v>77.099999999999994</v>
      </c>
      <c r="E385">
        <v>14</v>
      </c>
      <c r="F385" s="8">
        <v>1653</v>
      </c>
      <c r="G385" s="8">
        <v>20166</v>
      </c>
    </row>
    <row r="386" spans="2:7" ht="1" customHeight="1">
      <c r="B386">
        <v>39</v>
      </c>
      <c r="C386" s="1" t="s">
        <v>46</v>
      </c>
      <c r="D386" s="2">
        <v>76</v>
      </c>
      <c r="E386">
        <v>18</v>
      </c>
      <c r="F386" s="8">
        <v>1816</v>
      </c>
      <c r="G386" s="8">
        <v>19675</v>
      </c>
    </row>
    <row r="387" spans="2:7" ht="1" customHeight="1">
      <c r="B387">
        <v>37</v>
      </c>
      <c r="C387" s="1" t="s">
        <v>47</v>
      </c>
      <c r="D387" s="2">
        <v>78.400000000000006</v>
      </c>
      <c r="E387">
        <v>5</v>
      </c>
      <c r="F387" s="8">
        <v>1866</v>
      </c>
      <c r="G387" s="8">
        <v>19201</v>
      </c>
    </row>
    <row r="388" spans="2:7" ht="1" customHeight="1">
      <c r="B388">
        <v>53</v>
      </c>
      <c r="C388" s="1" t="s">
        <v>49</v>
      </c>
      <c r="D388" s="2">
        <v>78.099999999999994</v>
      </c>
      <c r="E388">
        <v>8</v>
      </c>
      <c r="F388" s="8">
        <v>1522</v>
      </c>
      <c r="G388" s="8">
        <v>18681</v>
      </c>
    </row>
    <row r="389" spans="2:7" ht="1" customHeight="1">
      <c r="B389">
        <v>68</v>
      </c>
      <c r="C389" s="1" t="s">
        <v>50</v>
      </c>
      <c r="D389" s="2">
        <v>77.7</v>
      </c>
      <c r="E389">
        <v>11</v>
      </c>
      <c r="F389" s="8">
        <v>1641</v>
      </c>
      <c r="G389" s="8">
        <v>18589</v>
      </c>
    </row>
    <row r="390" spans="2:7" ht="1" customHeight="1">
      <c r="B390">
        <v>6</v>
      </c>
      <c r="C390" s="1" t="s">
        <v>48</v>
      </c>
      <c r="D390" s="2">
        <v>79.400000000000006</v>
      </c>
      <c r="E390">
        <v>3</v>
      </c>
      <c r="F390" s="8">
        <v>1606</v>
      </c>
      <c r="G390" s="8">
        <v>18382</v>
      </c>
    </row>
    <row r="391" spans="2:7" ht="1" customHeight="1">
      <c r="B391">
        <v>100</v>
      </c>
      <c r="C391" s="1" t="s">
        <v>45</v>
      </c>
      <c r="D391" s="2">
        <v>76.400000000000006</v>
      </c>
      <c r="E391">
        <v>16</v>
      </c>
      <c r="F391" s="8">
        <v>1211</v>
      </c>
      <c r="G391" s="8">
        <v>17650</v>
      </c>
    </row>
    <row r="392" spans="2:7" ht="1" customHeight="1">
      <c r="B392">
        <v>89</v>
      </c>
      <c r="C392" s="1" t="s">
        <v>44</v>
      </c>
      <c r="D392" s="2">
        <v>78.099999999999994</v>
      </c>
      <c r="E392">
        <v>9</v>
      </c>
      <c r="F392" s="8">
        <v>1348</v>
      </c>
      <c r="G392" s="8">
        <v>17422</v>
      </c>
    </row>
    <row r="393" spans="2:7" ht="1" customHeight="1">
      <c r="B393">
        <v>36</v>
      </c>
      <c r="C393" s="1" t="s">
        <v>42</v>
      </c>
      <c r="D393" s="2">
        <v>75.5</v>
      </c>
      <c r="E393">
        <v>20</v>
      </c>
      <c r="F393" s="8">
        <v>1357</v>
      </c>
      <c r="G393" s="8">
        <v>16208</v>
      </c>
    </row>
    <row r="394" spans="2:7" ht="1" customHeight="1">
      <c r="B394">
        <v>86</v>
      </c>
      <c r="C394" s="1" t="s">
        <v>40</v>
      </c>
      <c r="D394" s="2">
        <v>78.3</v>
      </c>
      <c r="E394">
        <v>6</v>
      </c>
      <c r="F394" s="8">
        <v>971</v>
      </c>
      <c r="G394" s="8">
        <v>13581</v>
      </c>
    </row>
    <row r="395" spans="2:7" ht="1" customHeight="1">
      <c r="B395">
        <v>76</v>
      </c>
      <c r="C395" s="1" t="s">
        <v>38</v>
      </c>
      <c r="D395" s="2">
        <v>75.3</v>
      </c>
      <c r="E395">
        <v>21</v>
      </c>
      <c r="F395" s="8">
        <v>874</v>
      </c>
      <c r="G395" s="8">
        <v>12335</v>
      </c>
    </row>
    <row r="396" spans="2:7" ht="1" customHeight="1">
      <c r="B396">
        <v>41</v>
      </c>
      <c r="C396" s="1" t="s">
        <v>34</v>
      </c>
      <c r="D396" s="2">
        <v>78.099999999999994</v>
      </c>
      <c r="E396">
        <v>7</v>
      </c>
      <c r="F396" s="8">
        <v>500</v>
      </c>
      <c r="G396" s="8">
        <v>11315</v>
      </c>
    </row>
    <row r="397" spans="2:7" ht="1" customHeight="1">
      <c r="B397">
        <v>64</v>
      </c>
      <c r="C397" s="1" t="s">
        <v>30</v>
      </c>
      <c r="D397" s="2">
        <v>73.7</v>
      </c>
      <c r="E397">
        <v>26</v>
      </c>
      <c r="F397" s="8">
        <v>85</v>
      </c>
      <c r="G397" s="8">
        <v>7239</v>
      </c>
    </row>
    <row r="398" spans="2:7" ht="1" customHeight="1">
      <c r="B398">
        <v>97</v>
      </c>
      <c r="C398" s="1" t="s">
        <v>32</v>
      </c>
      <c r="D398" s="2">
        <v>71.900000000000006</v>
      </c>
      <c r="E398">
        <v>36</v>
      </c>
      <c r="F398" s="8">
        <v>146</v>
      </c>
      <c r="G398" s="8">
        <v>5271</v>
      </c>
    </row>
    <row r="399" spans="2:7" ht="1" customHeight="1">
      <c r="B399">
        <v>2</v>
      </c>
      <c r="C399" s="1" t="s">
        <v>51</v>
      </c>
      <c r="D399" s="2">
        <v>45.9</v>
      </c>
      <c r="E399">
        <v>97</v>
      </c>
      <c r="F399" s="8"/>
      <c r="G399" s="8"/>
    </row>
    <row r="400" spans="2:7" ht="1" customHeight="1">
      <c r="B400">
        <v>3</v>
      </c>
      <c r="C400" s="1" t="s">
        <v>52</v>
      </c>
      <c r="D400" s="2">
        <v>68.3</v>
      </c>
      <c r="E400">
        <v>53</v>
      </c>
      <c r="F400" s="8"/>
      <c r="G400" s="8"/>
    </row>
    <row r="401" spans="2:7" ht="1" customHeight="1">
      <c r="B401">
        <v>4</v>
      </c>
      <c r="C401" s="1" t="s">
        <v>53</v>
      </c>
      <c r="D401" s="2">
        <v>46.8</v>
      </c>
      <c r="E401">
        <v>93</v>
      </c>
      <c r="F401" s="8"/>
      <c r="G401" s="8"/>
    </row>
    <row r="402" spans="2:7" ht="1" customHeight="1">
      <c r="B402">
        <v>5</v>
      </c>
      <c r="C402" s="1" t="s">
        <v>54</v>
      </c>
      <c r="D402" s="2">
        <v>71.7</v>
      </c>
      <c r="E402">
        <v>37</v>
      </c>
      <c r="F402" s="8"/>
      <c r="G402" s="8"/>
    </row>
    <row r="403" spans="2:7" ht="1" customHeight="1">
      <c r="B403">
        <v>8</v>
      </c>
      <c r="C403" s="1" t="s">
        <v>140</v>
      </c>
      <c r="D403" s="2">
        <v>64.8</v>
      </c>
      <c r="E403">
        <v>63</v>
      </c>
      <c r="F403" s="8"/>
      <c r="G403" s="8"/>
    </row>
    <row r="404" spans="2:7" ht="1" customHeight="1">
      <c r="B404">
        <v>9</v>
      </c>
      <c r="C404" s="1" t="s">
        <v>141</v>
      </c>
      <c r="D404" s="2">
        <v>55.9</v>
      </c>
      <c r="E404">
        <v>79</v>
      </c>
      <c r="F404" s="8"/>
      <c r="G404" s="8"/>
    </row>
    <row r="405" spans="2:7" ht="1" customHeight="1">
      <c r="B405">
        <v>10</v>
      </c>
      <c r="C405" s="1" t="s">
        <v>142</v>
      </c>
      <c r="D405" s="2">
        <v>68.599999999999994</v>
      </c>
      <c r="E405">
        <v>50</v>
      </c>
      <c r="F405" s="8"/>
      <c r="G405" s="8"/>
    </row>
    <row r="406" spans="2:7" ht="1" customHeight="1">
      <c r="B406">
        <v>12</v>
      </c>
      <c r="C406" s="1" t="s">
        <v>143</v>
      </c>
      <c r="D406" s="2">
        <v>52.7</v>
      </c>
      <c r="E406">
        <v>85</v>
      </c>
      <c r="F406" s="8"/>
      <c r="G406" s="8"/>
    </row>
    <row r="407" spans="2:7" ht="1" customHeight="1">
      <c r="B407">
        <v>13</v>
      </c>
      <c r="C407" s="1" t="s">
        <v>144</v>
      </c>
      <c r="D407" s="2">
        <v>59.8</v>
      </c>
      <c r="E407">
        <v>72</v>
      </c>
      <c r="F407" s="8"/>
      <c r="G407" s="8"/>
    </row>
    <row r="408" spans="2:7" ht="1" customHeight="1">
      <c r="B408">
        <v>14</v>
      </c>
      <c r="C408" s="1" t="s">
        <v>145</v>
      </c>
      <c r="D408" s="2">
        <v>61.6</v>
      </c>
      <c r="E408">
        <v>69</v>
      </c>
      <c r="F408" s="8"/>
      <c r="G408" s="8"/>
    </row>
    <row r="409" spans="2:7" ht="1" customHeight="1">
      <c r="B409">
        <v>15</v>
      </c>
      <c r="C409" s="1" t="s">
        <v>0</v>
      </c>
      <c r="D409" s="2">
        <v>71</v>
      </c>
      <c r="E409">
        <v>39</v>
      </c>
      <c r="F409" s="8"/>
      <c r="G409" s="8"/>
    </row>
    <row r="410" spans="2:7" ht="1" customHeight="1">
      <c r="B410">
        <v>16</v>
      </c>
      <c r="C410" s="1" t="s">
        <v>1</v>
      </c>
      <c r="D410" s="2">
        <v>43.2</v>
      </c>
      <c r="E410">
        <v>100</v>
      </c>
      <c r="F410" s="8"/>
      <c r="G410" s="8"/>
    </row>
    <row r="411" spans="2:7" ht="1" customHeight="1">
      <c r="B411">
        <v>17</v>
      </c>
      <c r="C411" s="1" t="s">
        <v>2</v>
      </c>
      <c r="D411" s="2">
        <v>56.1</v>
      </c>
      <c r="E411">
        <v>78</v>
      </c>
      <c r="F411" s="8"/>
      <c r="G411" s="8"/>
    </row>
    <row r="412" spans="2:7" ht="1" customHeight="1">
      <c r="B412">
        <v>18</v>
      </c>
      <c r="C412" s="1" t="s">
        <v>3</v>
      </c>
      <c r="D412" s="2">
        <v>49.3</v>
      </c>
      <c r="E412">
        <v>89</v>
      </c>
      <c r="F412" s="8"/>
      <c r="G412" s="8"/>
    </row>
    <row r="413" spans="2:7" ht="1" customHeight="1">
      <c r="B413">
        <v>19</v>
      </c>
      <c r="C413" s="1" t="s">
        <v>4</v>
      </c>
      <c r="D413" s="2">
        <v>49.9</v>
      </c>
      <c r="E413">
        <v>88</v>
      </c>
      <c r="F413" s="8"/>
      <c r="G413" s="8"/>
    </row>
    <row r="414" spans="2:7" ht="1" customHeight="1">
      <c r="B414">
        <v>20</v>
      </c>
      <c r="C414" s="1" t="s">
        <v>5</v>
      </c>
      <c r="D414" s="2">
        <v>52.6</v>
      </c>
      <c r="E414">
        <v>86</v>
      </c>
      <c r="F414" s="8"/>
      <c r="G414" s="8"/>
    </row>
    <row r="415" spans="2:7" ht="1" customHeight="1">
      <c r="B415">
        <v>22</v>
      </c>
      <c r="C415" s="1" t="s">
        <v>6</v>
      </c>
      <c r="D415" s="2">
        <v>47.6</v>
      </c>
      <c r="E415">
        <v>91</v>
      </c>
      <c r="F415" s="8"/>
      <c r="G415" s="8"/>
    </row>
    <row r="416" spans="2:7" ht="1" customHeight="1">
      <c r="B416">
        <v>23</v>
      </c>
      <c r="C416" s="1" t="s">
        <v>7</v>
      </c>
      <c r="D416" s="2">
        <v>74.5</v>
      </c>
      <c r="E416">
        <v>23</v>
      </c>
      <c r="F416" s="8"/>
      <c r="G416" s="8"/>
    </row>
    <row r="417" spans="2:7" ht="1" customHeight="1">
      <c r="B417">
        <v>24</v>
      </c>
      <c r="C417" s="1" t="s">
        <v>8</v>
      </c>
      <c r="D417" s="2">
        <v>69.599999999999994</v>
      </c>
      <c r="E417">
        <v>42</v>
      </c>
      <c r="F417" s="8"/>
      <c r="G417" s="8"/>
    </row>
    <row r="418" spans="2:7" ht="1" customHeight="1">
      <c r="B418">
        <v>25</v>
      </c>
      <c r="C418" s="1" t="s">
        <v>9</v>
      </c>
      <c r="D418" s="2">
        <v>72.8</v>
      </c>
      <c r="E418">
        <v>29</v>
      </c>
      <c r="F418" s="8"/>
      <c r="G418" s="8"/>
    </row>
    <row r="419" spans="2:7" ht="1" customHeight="1">
      <c r="B419">
        <v>26</v>
      </c>
      <c r="C419" s="1" t="s">
        <v>10</v>
      </c>
      <c r="D419" s="2">
        <v>46.7</v>
      </c>
      <c r="E419">
        <v>95</v>
      </c>
      <c r="F419" s="8"/>
      <c r="G419" s="8"/>
    </row>
    <row r="420" spans="2:7" ht="1" customHeight="1">
      <c r="B420">
        <v>27</v>
      </c>
      <c r="C420" s="1" t="s">
        <v>11</v>
      </c>
      <c r="D420" s="2">
        <v>72.8</v>
      </c>
      <c r="E420">
        <v>30</v>
      </c>
      <c r="F420" s="8"/>
      <c r="G420" s="8"/>
    </row>
    <row r="421" spans="2:7" ht="1" customHeight="1">
      <c r="B421">
        <v>28</v>
      </c>
      <c r="C421" s="1" t="s">
        <v>100</v>
      </c>
      <c r="D421" s="2">
        <v>75.099999999999994</v>
      </c>
      <c r="E421">
        <v>22</v>
      </c>
      <c r="F421" s="8"/>
      <c r="G421" s="8"/>
    </row>
    <row r="422" spans="2:7" ht="1" customHeight="1">
      <c r="B422">
        <v>29</v>
      </c>
      <c r="C422" s="1" t="s">
        <v>36</v>
      </c>
      <c r="D422" s="2">
        <v>73.8</v>
      </c>
      <c r="E422">
        <v>24</v>
      </c>
      <c r="F422" s="8">
        <v>662</v>
      </c>
      <c r="G422" s="8"/>
    </row>
    <row r="423" spans="2:7" ht="1" customHeight="1">
      <c r="B423">
        <v>31</v>
      </c>
      <c r="C423" s="1" t="s">
        <v>101</v>
      </c>
      <c r="D423" s="2">
        <v>69.099999999999994</v>
      </c>
      <c r="E423">
        <v>45</v>
      </c>
      <c r="F423" s="8"/>
      <c r="G423" s="8"/>
    </row>
    <row r="424" spans="2:7" ht="1" customHeight="1">
      <c r="B424">
        <v>32</v>
      </c>
      <c r="C424" s="1" t="s">
        <v>102</v>
      </c>
      <c r="D424" s="2">
        <v>71.099999999999994</v>
      </c>
      <c r="E424">
        <v>38</v>
      </c>
      <c r="F424" s="8"/>
      <c r="G424" s="8"/>
    </row>
    <row r="425" spans="2:7" ht="1" customHeight="1">
      <c r="B425">
        <v>33</v>
      </c>
      <c r="C425" s="1" t="s">
        <v>103</v>
      </c>
      <c r="D425" s="2">
        <v>61.4</v>
      </c>
      <c r="E425">
        <v>71</v>
      </c>
      <c r="F425" s="8"/>
      <c r="G425" s="8"/>
    </row>
    <row r="426" spans="2:7" ht="1" customHeight="1">
      <c r="B426">
        <v>34</v>
      </c>
      <c r="C426" s="1" t="s">
        <v>104</v>
      </c>
      <c r="D426" s="2">
        <v>68.900000000000006</v>
      </c>
      <c r="E426">
        <v>49</v>
      </c>
      <c r="F426" s="8"/>
      <c r="G426" s="8"/>
    </row>
    <row r="427" spans="2:7" ht="1" customHeight="1">
      <c r="B427">
        <v>35</v>
      </c>
      <c r="C427" s="1" t="s">
        <v>105</v>
      </c>
      <c r="D427" s="2">
        <v>46.9</v>
      </c>
      <c r="E427">
        <v>92</v>
      </c>
      <c r="F427" s="8"/>
      <c r="G427" s="8"/>
    </row>
    <row r="428" spans="2:7" ht="1" customHeight="1">
      <c r="B428">
        <v>38</v>
      </c>
      <c r="C428" s="1" t="s">
        <v>106</v>
      </c>
      <c r="D428" s="2">
        <v>68.099999999999994</v>
      </c>
      <c r="E428">
        <v>54</v>
      </c>
      <c r="F428" s="8"/>
      <c r="G428" s="8"/>
    </row>
    <row r="429" spans="2:7" ht="1" customHeight="1">
      <c r="B429">
        <v>40</v>
      </c>
      <c r="C429" s="1" t="s">
        <v>107</v>
      </c>
      <c r="D429" s="2">
        <v>56.2</v>
      </c>
      <c r="E429">
        <v>77</v>
      </c>
      <c r="F429" s="8"/>
      <c r="G429" s="8"/>
    </row>
    <row r="430" spans="2:7" ht="1" customHeight="1">
      <c r="B430">
        <v>42</v>
      </c>
      <c r="C430" s="1" t="s">
        <v>108</v>
      </c>
      <c r="D430" s="2">
        <v>65.2</v>
      </c>
      <c r="E430">
        <v>62</v>
      </c>
      <c r="F430" s="8"/>
      <c r="G430" s="8"/>
    </row>
    <row r="431" spans="2:7" ht="1" customHeight="1">
      <c r="B431">
        <v>43</v>
      </c>
      <c r="C431" s="1" t="s">
        <v>109</v>
      </c>
      <c r="D431" s="2">
        <v>45.1</v>
      </c>
      <c r="E431">
        <v>98</v>
      </c>
      <c r="F431" s="8"/>
      <c r="G431" s="8"/>
    </row>
    <row r="432" spans="2:7" ht="1" customHeight="1">
      <c r="B432">
        <v>44</v>
      </c>
      <c r="C432" s="1" t="s">
        <v>110</v>
      </c>
      <c r="D432" s="2">
        <v>49.3</v>
      </c>
      <c r="E432">
        <v>90</v>
      </c>
      <c r="F432" s="8"/>
      <c r="G432" s="8"/>
    </row>
    <row r="433" spans="2:7" ht="1" customHeight="1">
      <c r="B433">
        <v>45</v>
      </c>
      <c r="C433" s="1" t="s">
        <v>111</v>
      </c>
      <c r="D433" s="2">
        <v>68.400000000000006</v>
      </c>
      <c r="E433">
        <v>52</v>
      </c>
      <c r="F433" s="8"/>
      <c r="G433" s="8"/>
    </row>
    <row r="434" spans="2:7" ht="1" customHeight="1">
      <c r="B434">
        <v>46</v>
      </c>
      <c r="C434" s="1" t="s">
        <v>112</v>
      </c>
      <c r="D434" s="2">
        <v>82.2</v>
      </c>
      <c r="E434">
        <v>1</v>
      </c>
      <c r="F434" s="8"/>
      <c r="G434" s="8"/>
    </row>
    <row r="435" spans="2:7" ht="1" customHeight="1">
      <c r="B435">
        <v>47</v>
      </c>
      <c r="C435" s="1" t="s">
        <v>113</v>
      </c>
      <c r="D435" s="2">
        <v>69</v>
      </c>
      <c r="E435">
        <v>47</v>
      </c>
      <c r="F435" s="8"/>
      <c r="G435" s="8"/>
    </row>
    <row r="436" spans="2:7" ht="1" customHeight="1">
      <c r="B436">
        <v>48</v>
      </c>
      <c r="C436" s="1" t="s">
        <v>114</v>
      </c>
      <c r="D436" s="2">
        <v>59.7</v>
      </c>
      <c r="E436">
        <v>73</v>
      </c>
      <c r="F436" s="8"/>
      <c r="G436" s="8"/>
    </row>
    <row r="437" spans="2:7" ht="1" customHeight="1">
      <c r="B437">
        <v>49</v>
      </c>
      <c r="C437" s="1" t="s">
        <v>115</v>
      </c>
      <c r="D437" s="2">
        <v>61.6</v>
      </c>
      <c r="E437">
        <v>70</v>
      </c>
      <c r="F437" s="8"/>
      <c r="G437" s="8"/>
    </row>
    <row r="438" spans="2:7" ht="1" customHeight="1">
      <c r="B438">
        <v>50</v>
      </c>
      <c r="C438" s="1" t="s">
        <v>116</v>
      </c>
      <c r="D438" s="2">
        <v>67.400000000000006</v>
      </c>
      <c r="E438">
        <v>55</v>
      </c>
      <c r="F438" s="8"/>
      <c r="G438" s="8"/>
    </row>
    <row r="439" spans="2:7" ht="1" customHeight="1">
      <c r="B439">
        <v>51</v>
      </c>
      <c r="C439" s="1" t="s">
        <v>117</v>
      </c>
      <c r="D439" s="2">
        <v>67</v>
      </c>
      <c r="E439">
        <v>57</v>
      </c>
      <c r="F439" s="8"/>
      <c r="G439" s="8"/>
    </row>
    <row r="440" spans="2:7" ht="1" customHeight="1">
      <c r="B440">
        <v>52</v>
      </c>
      <c r="C440" s="1" t="s">
        <v>118</v>
      </c>
      <c r="D440" s="2">
        <v>78</v>
      </c>
      <c r="E440">
        <v>10</v>
      </c>
      <c r="F440" s="8"/>
      <c r="G440" s="8"/>
    </row>
    <row r="441" spans="2:7" ht="1" customHeight="1">
      <c r="B441">
        <v>55</v>
      </c>
      <c r="C441" s="1" t="s">
        <v>119</v>
      </c>
      <c r="D441" s="2">
        <v>64.099999999999994</v>
      </c>
      <c r="E441">
        <v>67</v>
      </c>
      <c r="F441" s="8"/>
      <c r="G441" s="8"/>
    </row>
    <row r="442" spans="2:7" ht="1" customHeight="1">
      <c r="B442">
        <v>56</v>
      </c>
      <c r="C442" s="1" t="s">
        <v>120</v>
      </c>
      <c r="D442" s="2">
        <v>55.6</v>
      </c>
      <c r="E442">
        <v>80</v>
      </c>
      <c r="F442" s="8"/>
      <c r="G442" s="8"/>
    </row>
    <row r="443" spans="2:7" ht="1" customHeight="1">
      <c r="B443">
        <v>57</v>
      </c>
      <c r="C443" s="1" t="s">
        <v>121</v>
      </c>
      <c r="D443" s="2">
        <v>70.3</v>
      </c>
      <c r="E443">
        <v>40</v>
      </c>
      <c r="F443" s="8"/>
      <c r="G443" s="8"/>
    </row>
    <row r="444" spans="2:7" ht="1" customHeight="1">
      <c r="B444">
        <v>58</v>
      </c>
      <c r="C444" s="1" t="s">
        <v>122</v>
      </c>
      <c r="D444" s="2">
        <v>73.3</v>
      </c>
      <c r="E444">
        <v>27</v>
      </c>
      <c r="F444" s="8"/>
      <c r="G444" s="8"/>
    </row>
    <row r="445" spans="2:7" ht="1" customHeight="1">
      <c r="B445">
        <v>59</v>
      </c>
      <c r="C445" s="1" t="s">
        <v>123</v>
      </c>
      <c r="D445" s="2">
        <v>64.7</v>
      </c>
      <c r="E445">
        <v>64</v>
      </c>
      <c r="F445" s="8"/>
      <c r="G445" s="8"/>
    </row>
    <row r="446" spans="2:7" ht="1" customHeight="1">
      <c r="B446">
        <v>60</v>
      </c>
      <c r="C446" s="1" t="s">
        <v>124</v>
      </c>
      <c r="D446" s="2">
        <v>52.2</v>
      </c>
      <c r="E446">
        <v>87</v>
      </c>
      <c r="F446" s="8"/>
      <c r="G446" s="8"/>
    </row>
    <row r="447" spans="2:7" ht="1" customHeight="1">
      <c r="B447">
        <v>61</v>
      </c>
      <c r="C447" s="1" t="s">
        <v>125</v>
      </c>
      <c r="D447" s="2">
        <v>36.200000000000003</v>
      </c>
      <c r="E447">
        <v>107</v>
      </c>
      <c r="F447" s="8"/>
      <c r="G447" s="8"/>
    </row>
    <row r="448" spans="2:7" ht="1" customHeight="1">
      <c r="B448">
        <v>62</v>
      </c>
      <c r="C448" s="1" t="s">
        <v>126</v>
      </c>
      <c r="D448" s="2">
        <v>69.8</v>
      </c>
      <c r="E448">
        <v>41</v>
      </c>
      <c r="F448" s="8"/>
      <c r="G448" s="8"/>
    </row>
    <row r="449" spans="2:7" ht="1" customHeight="1">
      <c r="B449">
        <v>63</v>
      </c>
      <c r="C449" s="1" t="s">
        <v>127</v>
      </c>
      <c r="D449" s="2">
        <v>46.8</v>
      </c>
      <c r="E449">
        <v>94</v>
      </c>
      <c r="F449" s="8"/>
      <c r="G449" s="8"/>
    </row>
    <row r="450" spans="2:7" ht="1" customHeight="1">
      <c r="B450">
        <v>65</v>
      </c>
      <c r="C450" s="1" t="s">
        <v>128</v>
      </c>
      <c r="D450" s="2">
        <v>69.5</v>
      </c>
      <c r="E450">
        <v>43</v>
      </c>
      <c r="F450" s="8"/>
      <c r="G450" s="8"/>
    </row>
    <row r="451" spans="2:7" ht="1" customHeight="1">
      <c r="B451">
        <v>66</v>
      </c>
      <c r="C451" s="1" t="s">
        <v>129</v>
      </c>
      <c r="D451" s="2">
        <v>44.3</v>
      </c>
      <c r="E451">
        <v>99</v>
      </c>
      <c r="F451" s="8"/>
      <c r="G451" s="8"/>
    </row>
    <row r="452" spans="2:7" ht="1" customHeight="1">
      <c r="B452">
        <v>67</v>
      </c>
      <c r="C452" s="1" t="s">
        <v>60</v>
      </c>
      <c r="D452" s="2">
        <v>53.6</v>
      </c>
      <c r="E452">
        <v>84</v>
      </c>
      <c r="F452" s="8"/>
      <c r="G452" s="8"/>
    </row>
    <row r="453" spans="2:7" ht="1" customHeight="1">
      <c r="B453">
        <v>69</v>
      </c>
      <c r="C453" s="1" t="s">
        <v>61</v>
      </c>
      <c r="D453" s="2">
        <v>40.700000000000003</v>
      </c>
      <c r="E453">
        <v>103</v>
      </c>
      <c r="F453" s="8"/>
      <c r="G453" s="8"/>
    </row>
    <row r="454" spans="2:7" ht="1" customHeight="1">
      <c r="B454">
        <v>70</v>
      </c>
      <c r="C454" s="1" t="s">
        <v>62</v>
      </c>
      <c r="D454" s="2">
        <v>54.3</v>
      </c>
      <c r="E454">
        <v>83</v>
      </c>
      <c r="F454" s="8"/>
      <c r="G454" s="8"/>
    </row>
    <row r="455" spans="2:7" ht="1" customHeight="1">
      <c r="B455">
        <v>71</v>
      </c>
      <c r="C455" s="1" t="s">
        <v>63</v>
      </c>
      <c r="D455" s="2">
        <v>58.5</v>
      </c>
      <c r="E455">
        <v>76</v>
      </c>
      <c r="F455" s="8"/>
      <c r="G455" s="8"/>
    </row>
    <row r="456" spans="2:7" ht="1" customHeight="1">
      <c r="B456">
        <v>72</v>
      </c>
      <c r="C456" s="1" t="s">
        <v>64</v>
      </c>
      <c r="D456" s="2">
        <v>73.8</v>
      </c>
      <c r="E456">
        <v>25</v>
      </c>
      <c r="F456" s="8"/>
      <c r="G456" s="8"/>
    </row>
    <row r="457" spans="2:7" ht="1" customHeight="1">
      <c r="B457">
        <v>73</v>
      </c>
      <c r="C457" s="1" t="s">
        <v>65</v>
      </c>
      <c r="D457" s="2">
        <v>69.099999999999994</v>
      </c>
      <c r="E457">
        <v>46</v>
      </c>
      <c r="F457" s="8"/>
      <c r="G457" s="8"/>
    </row>
    <row r="458" spans="2:7" ht="1" customHeight="1">
      <c r="B458">
        <v>74</v>
      </c>
      <c r="C458" s="1" t="s">
        <v>66</v>
      </c>
      <c r="D458" s="2">
        <v>65.900000000000006</v>
      </c>
      <c r="E458">
        <v>61</v>
      </c>
      <c r="F458" s="8"/>
      <c r="G458" s="8"/>
    </row>
    <row r="459" spans="2:7" ht="1" customHeight="1">
      <c r="B459">
        <v>75</v>
      </c>
      <c r="C459" s="1" t="s">
        <v>67</v>
      </c>
      <c r="D459" s="2">
        <v>72.099999999999994</v>
      </c>
      <c r="E459">
        <v>33</v>
      </c>
      <c r="F459" s="8"/>
      <c r="G459" s="8"/>
    </row>
    <row r="460" spans="2:7" ht="1" customHeight="1">
      <c r="B460">
        <v>77</v>
      </c>
      <c r="C460" s="1" t="s">
        <v>68</v>
      </c>
      <c r="D460" s="2">
        <v>69.400000000000006</v>
      </c>
      <c r="E460">
        <v>44</v>
      </c>
      <c r="F460" s="8"/>
      <c r="G460" s="8"/>
    </row>
    <row r="461" spans="2:7" ht="1" customHeight="1">
      <c r="B461">
        <v>78</v>
      </c>
      <c r="C461" s="1" t="s">
        <v>69</v>
      </c>
      <c r="D461" s="2">
        <v>63.2</v>
      </c>
      <c r="E461">
        <v>68</v>
      </c>
      <c r="F461" s="8"/>
      <c r="G461" s="8"/>
    </row>
    <row r="462" spans="2:7" ht="1" customHeight="1">
      <c r="B462">
        <v>79</v>
      </c>
      <c r="C462" s="1" t="s">
        <v>70</v>
      </c>
      <c r="D462" s="2">
        <v>40.1</v>
      </c>
      <c r="E462">
        <v>105</v>
      </c>
      <c r="F462" s="8"/>
      <c r="G462" s="8"/>
    </row>
    <row r="463" spans="2:7" ht="1" customHeight="1">
      <c r="B463">
        <v>80</v>
      </c>
      <c r="C463" s="1" t="s">
        <v>71</v>
      </c>
      <c r="D463" s="2">
        <v>69</v>
      </c>
      <c r="E463">
        <v>48</v>
      </c>
      <c r="F463" s="8"/>
      <c r="G463" s="8"/>
    </row>
    <row r="464" spans="2:7" ht="1" customHeight="1">
      <c r="B464">
        <v>81</v>
      </c>
      <c r="C464" s="1" t="s">
        <v>72</v>
      </c>
      <c r="D464" s="2">
        <v>66.5</v>
      </c>
      <c r="E464">
        <v>60</v>
      </c>
      <c r="F464" s="8"/>
      <c r="G464" s="8"/>
    </row>
    <row r="465" spans="2:7" ht="1" customHeight="1">
      <c r="B465">
        <v>82</v>
      </c>
      <c r="C465" s="1" t="s">
        <v>73</v>
      </c>
      <c r="D465" s="2">
        <v>72</v>
      </c>
      <c r="E465">
        <v>35</v>
      </c>
      <c r="F465" s="8"/>
      <c r="G465" s="8"/>
    </row>
    <row r="466" spans="2:7" ht="1" customHeight="1">
      <c r="B466">
        <v>83</v>
      </c>
      <c r="C466" s="1" t="s">
        <v>74</v>
      </c>
      <c r="D466" s="2">
        <v>73</v>
      </c>
      <c r="E466">
        <v>28</v>
      </c>
      <c r="F466" s="8"/>
      <c r="G466" s="8"/>
    </row>
    <row r="467" spans="2:7" ht="1" customHeight="1">
      <c r="B467">
        <v>84</v>
      </c>
      <c r="C467" s="1" t="s">
        <v>241</v>
      </c>
      <c r="D467" s="2">
        <v>55.5</v>
      </c>
      <c r="E467">
        <v>81</v>
      </c>
      <c r="F467" s="8"/>
      <c r="G467" s="8"/>
    </row>
    <row r="468" spans="2:7" ht="1" customHeight="1">
      <c r="B468">
        <v>85</v>
      </c>
      <c r="C468" s="1" t="s">
        <v>242</v>
      </c>
      <c r="D468" s="2">
        <v>59.5</v>
      </c>
      <c r="E468">
        <v>75</v>
      </c>
      <c r="F468" s="8"/>
      <c r="G468" s="8"/>
    </row>
    <row r="469" spans="2:7" ht="1" customHeight="1">
      <c r="B469">
        <v>87</v>
      </c>
      <c r="C469" s="1" t="s">
        <v>243</v>
      </c>
      <c r="D469" s="2">
        <v>72.400000000000006</v>
      </c>
      <c r="E469">
        <v>32</v>
      </c>
      <c r="F469" s="8"/>
      <c r="G469" s="8"/>
    </row>
    <row r="470" spans="2:7" ht="1" customHeight="1">
      <c r="B470">
        <v>88</v>
      </c>
      <c r="C470" s="1" t="s">
        <v>244</v>
      </c>
      <c r="D470" s="2">
        <v>55.1</v>
      </c>
      <c r="E470">
        <v>82</v>
      </c>
      <c r="F470" s="8"/>
      <c r="G470" s="8"/>
    </row>
    <row r="471" spans="2:7" ht="1" customHeight="1">
      <c r="B471">
        <v>91</v>
      </c>
      <c r="C471" s="1" t="s">
        <v>245</v>
      </c>
      <c r="D471" s="2">
        <v>67.099999999999994</v>
      </c>
      <c r="E471">
        <v>56</v>
      </c>
      <c r="F471" s="8"/>
      <c r="G471" s="8"/>
    </row>
    <row r="472" spans="2:7" ht="1" customHeight="1">
      <c r="B472">
        <v>92</v>
      </c>
      <c r="C472" s="1" t="s">
        <v>246</v>
      </c>
      <c r="D472" s="2">
        <v>76</v>
      </c>
      <c r="E472">
        <v>19</v>
      </c>
      <c r="F472" s="8"/>
      <c r="G472" s="8"/>
    </row>
    <row r="473" spans="2:7" ht="1" customHeight="1">
      <c r="B473">
        <v>93</v>
      </c>
      <c r="C473" s="1" t="s">
        <v>247</v>
      </c>
      <c r="D473" s="2">
        <v>64.5</v>
      </c>
      <c r="E473">
        <v>66</v>
      </c>
      <c r="F473" s="8"/>
      <c r="G473" s="8"/>
    </row>
    <row r="474" spans="2:7" ht="1" customHeight="1">
      <c r="B474">
        <v>94</v>
      </c>
      <c r="C474" s="1" t="s">
        <v>248</v>
      </c>
      <c r="D474" s="2">
        <v>42.3</v>
      </c>
      <c r="E474">
        <v>101</v>
      </c>
      <c r="F474" s="8"/>
      <c r="G474" s="8"/>
    </row>
    <row r="475" spans="2:7" ht="1" customHeight="1">
      <c r="B475">
        <v>95</v>
      </c>
      <c r="C475" s="1" t="s">
        <v>249</v>
      </c>
      <c r="D475" s="2">
        <v>68.599999999999994</v>
      </c>
      <c r="E475">
        <v>51</v>
      </c>
      <c r="F475" s="8"/>
      <c r="G475" s="8"/>
    </row>
    <row r="476" spans="2:7" ht="1" customHeight="1">
      <c r="B476">
        <v>96</v>
      </c>
      <c r="C476" s="1" t="s">
        <v>250</v>
      </c>
      <c r="D476" s="2">
        <v>72.599999999999994</v>
      </c>
      <c r="E476">
        <v>31</v>
      </c>
      <c r="F476" s="8"/>
      <c r="G476" s="8"/>
    </row>
    <row r="477" spans="2:7" ht="1" customHeight="1">
      <c r="B477">
        <v>98</v>
      </c>
      <c r="C477" s="1" t="s">
        <v>251</v>
      </c>
      <c r="D477" s="2">
        <v>40.299999999999997</v>
      </c>
      <c r="E477">
        <v>104</v>
      </c>
      <c r="F477" s="8"/>
      <c r="G477" s="8"/>
    </row>
    <row r="478" spans="2:7" ht="1" customHeight="1">
      <c r="B478">
        <v>99</v>
      </c>
      <c r="C478" s="1" t="s">
        <v>252</v>
      </c>
      <c r="D478" s="2">
        <v>66.8</v>
      </c>
      <c r="E478">
        <v>59</v>
      </c>
      <c r="F478" s="8"/>
      <c r="G478" s="8"/>
    </row>
    <row r="479" spans="2:7" ht="1" customHeight="1">
      <c r="B479">
        <v>101</v>
      </c>
      <c r="C479" s="1" t="s">
        <v>253</v>
      </c>
      <c r="D479" s="2">
        <v>64.599999999999994</v>
      </c>
      <c r="E479">
        <v>65</v>
      </c>
      <c r="F479" s="8"/>
      <c r="G479" s="8"/>
    </row>
    <row r="480" spans="2:7" ht="1" customHeight="1">
      <c r="B480">
        <v>102</v>
      </c>
      <c r="C480" s="1" t="s">
        <v>254</v>
      </c>
      <c r="D480" s="2">
        <v>72.099999999999994</v>
      </c>
      <c r="E480">
        <v>34</v>
      </c>
      <c r="F480" s="8"/>
      <c r="G480" s="8"/>
    </row>
    <row r="481" spans="2:11" ht="1" customHeight="1">
      <c r="B481">
        <v>103</v>
      </c>
      <c r="C481" s="1" t="s">
        <v>255</v>
      </c>
      <c r="D481" s="2">
        <v>67</v>
      </c>
      <c r="E481">
        <v>58</v>
      </c>
      <c r="F481" s="8"/>
      <c r="G481" s="8"/>
    </row>
    <row r="482" spans="2:11" ht="1" customHeight="1">
      <c r="B482">
        <v>104</v>
      </c>
      <c r="C482" s="1" t="s">
        <v>256</v>
      </c>
      <c r="D482" s="2">
        <v>59.6</v>
      </c>
      <c r="E482">
        <v>74</v>
      </c>
      <c r="F482" s="8"/>
      <c r="G482" s="8"/>
    </row>
    <row r="483" spans="2:11" ht="1" customHeight="1">
      <c r="B483">
        <v>105</v>
      </c>
      <c r="C483" s="1" t="s">
        <v>257</v>
      </c>
      <c r="D483" s="2">
        <v>46.7</v>
      </c>
      <c r="E483">
        <v>96</v>
      </c>
      <c r="F483" s="8"/>
      <c r="G483" s="8"/>
    </row>
    <row r="484" spans="2:11" ht="1" customHeight="1">
      <c r="B484">
        <v>106</v>
      </c>
      <c r="C484" s="1" t="s">
        <v>258</v>
      </c>
      <c r="D484" s="2">
        <v>36.299999999999997</v>
      </c>
      <c r="E484">
        <v>106</v>
      </c>
      <c r="F484" s="8"/>
      <c r="G484" s="8"/>
    </row>
    <row r="485" spans="2:11" ht="1" customHeight="1">
      <c r="B485">
        <v>107</v>
      </c>
      <c r="C485" s="1" t="s">
        <v>259</v>
      </c>
      <c r="D485" s="2">
        <v>41.9</v>
      </c>
      <c r="E485">
        <v>102</v>
      </c>
      <c r="F485" s="8"/>
      <c r="G485" s="8"/>
    </row>
    <row r="486" spans="2:11" ht="1" customHeight="1"/>
    <row r="487" spans="2:11" ht="1" customHeight="1"/>
    <row r="488" spans="2:11" ht="1" customHeight="1"/>
    <row r="489" spans="2:11" s="22" customFormat="1" ht="1" customHeight="1">
      <c r="D489" s="22" t="s">
        <v>18</v>
      </c>
      <c r="E489" s="22" t="s">
        <v>15</v>
      </c>
      <c r="F489" s="22" t="s">
        <v>19</v>
      </c>
      <c r="G489" s="22" t="s">
        <v>93</v>
      </c>
      <c r="H489" s="22" t="s">
        <v>20</v>
      </c>
      <c r="I489" s="22" t="s">
        <v>21</v>
      </c>
    </row>
    <row r="490" spans="2:11" s="22" customFormat="1" ht="1" customHeight="1">
      <c r="B490" s="22">
        <f>C490^2</f>
        <v>3841600</v>
      </c>
      <c r="C490" s="22">
        <v>1960</v>
      </c>
      <c r="D490" s="24">
        <v>13.1</v>
      </c>
      <c r="E490" s="24">
        <v>5.9</v>
      </c>
      <c r="F490" s="24">
        <v>5.2</v>
      </c>
      <c r="G490" s="24">
        <v>0</v>
      </c>
      <c r="H490" s="24">
        <v>0.5</v>
      </c>
      <c r="I490" s="24">
        <f t="shared" ref="I490:I524" si="16">SUM(D490:H490)</f>
        <v>24.7</v>
      </c>
      <c r="J490" s="24"/>
      <c r="K490" s="24"/>
    </row>
    <row r="491" spans="2:11" ht="1" customHeight="1">
      <c r="B491">
        <f t="shared" ref="B491:B506" si="17">C491^2</f>
        <v>3845521</v>
      </c>
      <c r="C491">
        <f>C490+1</f>
        <v>1961</v>
      </c>
      <c r="D491" s="2">
        <v>14.036259287479906</v>
      </c>
      <c r="E491" s="2">
        <v>6.5566440828920136</v>
      </c>
      <c r="F491" s="2">
        <v>5.1145975435175544</v>
      </c>
      <c r="G491" s="2">
        <v>0</v>
      </c>
      <c r="H491" s="2">
        <v>0.58540245648244615</v>
      </c>
      <c r="I491" s="2">
        <f t="shared" si="16"/>
        <v>26.292903370371921</v>
      </c>
      <c r="J491" s="2"/>
    </row>
    <row r="492" spans="2:11" ht="1" customHeight="1">
      <c r="B492">
        <f t="shared" si="17"/>
        <v>3849444</v>
      </c>
      <c r="C492">
        <f t="shared" ref="C492:C507" si="18">C491+1</f>
        <v>1962</v>
      </c>
      <c r="D492" s="2">
        <v>15.039433189722589</v>
      </c>
      <c r="E492" s="2">
        <v>7.286369767749636</v>
      </c>
      <c r="F492" s="2">
        <v>5.014607927888636</v>
      </c>
      <c r="G492" s="2">
        <v>0</v>
      </c>
      <c r="H492" s="2">
        <v>0.68539207211136455</v>
      </c>
      <c r="I492" s="2">
        <f t="shared" si="16"/>
        <v>28.025802957472226</v>
      </c>
      <c r="J492" s="2"/>
    </row>
    <row r="493" spans="2:11" ht="1" customHeight="1">
      <c r="B493">
        <f t="shared" si="17"/>
        <v>3853369</v>
      </c>
      <c r="C493">
        <f t="shared" si="18"/>
        <v>1963</v>
      </c>
      <c r="D493" s="2">
        <v>16.114304105929559</v>
      </c>
      <c r="E493" s="2">
        <v>8.0973107158438822</v>
      </c>
      <c r="F493" s="2">
        <v>4.8975395946648268</v>
      </c>
      <c r="G493" s="2">
        <v>0</v>
      </c>
      <c r="H493" s="2">
        <v>0.80246040533517338</v>
      </c>
      <c r="I493" s="2">
        <f t="shared" si="16"/>
        <v>29.911614821773441</v>
      </c>
      <c r="J493" s="2"/>
    </row>
    <row r="494" spans="2:11" ht="1" customHeight="1">
      <c r="B494">
        <f t="shared" si="17"/>
        <v>3857296</v>
      </c>
      <c r="C494">
        <f t="shared" si="18"/>
        <v>1964</v>
      </c>
      <c r="D494" s="2">
        <v>17.265996234208348</v>
      </c>
      <c r="E494" s="2">
        <v>8.998505829216251</v>
      </c>
      <c r="F494" s="2">
        <v>4.7604754149737802</v>
      </c>
      <c r="G494" s="2">
        <v>0</v>
      </c>
      <c r="H494" s="2">
        <v>0.93952458502621983</v>
      </c>
      <c r="I494" s="2">
        <f t="shared" si="16"/>
        <v>31.9645020634246</v>
      </c>
      <c r="J494" s="2"/>
    </row>
    <row r="495" spans="2:11" ht="1" customHeight="1">
      <c r="B495">
        <f t="shared" si="17"/>
        <v>3861225</v>
      </c>
      <c r="C495">
        <f t="shared" si="18"/>
        <v>1965</v>
      </c>
      <c r="D495" s="2">
        <v>18.5</v>
      </c>
      <c r="E495" s="2">
        <v>10</v>
      </c>
      <c r="F495" s="2">
        <v>7.1999990000000009</v>
      </c>
      <c r="G495" s="2">
        <v>9.9999999999999995E-7</v>
      </c>
      <c r="H495" s="2">
        <v>1.1000000000000001</v>
      </c>
      <c r="I495" s="2">
        <f t="shared" si="16"/>
        <v>36.799999999999997</v>
      </c>
      <c r="J495" s="2"/>
    </row>
    <row r="496" spans="2:11" ht="1" customHeight="1">
      <c r="B496">
        <f t="shared" si="17"/>
        <v>3865156</v>
      </c>
      <c r="C496">
        <f t="shared" si="18"/>
        <v>1966</v>
      </c>
      <c r="D496" s="2">
        <v>19.632574409174481</v>
      </c>
      <c r="E496" s="2">
        <v>11.026495914215699</v>
      </c>
      <c r="F496" s="2">
        <v>8.0800780061819584</v>
      </c>
      <c r="G496" s="2">
        <v>0.7</v>
      </c>
      <c r="H496" s="2">
        <v>1.5594887926268315</v>
      </c>
      <c r="I496" s="2">
        <f t="shared" si="16"/>
        <v>40.998637122198971</v>
      </c>
      <c r="J496" s="2"/>
    </row>
    <row r="497" spans="2:10" ht="1" customHeight="1">
      <c r="B497">
        <f t="shared" si="17"/>
        <v>3869089</v>
      </c>
      <c r="C497">
        <f t="shared" si="18"/>
        <v>1967</v>
      </c>
      <c r="D497" s="2">
        <v>20.834485293609337</v>
      </c>
      <c r="E497" s="2">
        <v>12.158361214621552</v>
      </c>
      <c r="F497" s="2">
        <v>9.269404359562305</v>
      </c>
      <c r="G497" s="2">
        <v>1.4</v>
      </c>
      <c r="H497" s="2">
        <v>2.2109139039351748</v>
      </c>
      <c r="I497" s="2">
        <f t="shared" si="16"/>
        <v>45.873164771728369</v>
      </c>
      <c r="J497" s="2"/>
    </row>
    <row r="498" spans="2:10" ht="1" customHeight="1">
      <c r="B498">
        <f t="shared" si="17"/>
        <v>3873024</v>
      </c>
      <c r="C498">
        <f t="shared" si="18"/>
        <v>1968</v>
      </c>
      <c r="D498" s="2">
        <v>22.109977448845228</v>
      </c>
      <c r="E498" s="2">
        <v>13.406412025658318</v>
      </c>
      <c r="F498" s="2">
        <v>10.010960559615675</v>
      </c>
      <c r="G498" s="2">
        <v>2.9</v>
      </c>
      <c r="H498" s="2">
        <v>3.1344504133179454</v>
      </c>
      <c r="I498" s="2">
        <f t="shared" si="16"/>
        <v>51.561800447437165</v>
      </c>
      <c r="J498" s="2"/>
    </row>
    <row r="499" spans="2:10" ht="1" customHeight="1">
      <c r="B499">
        <f t="shared" si="17"/>
        <v>3876961</v>
      </c>
      <c r="C499">
        <f t="shared" si="18"/>
        <v>1969</v>
      </c>
      <c r="D499" s="2">
        <v>23.463555537817495</v>
      </c>
      <c r="E499" s="2">
        <v>14.782574742521366</v>
      </c>
      <c r="F499" s="2">
        <v>12.144500987271661</v>
      </c>
      <c r="G499" s="2">
        <v>3.4</v>
      </c>
      <c r="H499" s="2">
        <v>4.4437639005580687</v>
      </c>
      <c r="I499" s="2">
        <f t="shared" si="16"/>
        <v>58.234395168168589</v>
      </c>
      <c r="J499" s="2"/>
    </row>
    <row r="500" spans="2:10" ht="1" customHeight="1">
      <c r="B500">
        <f t="shared" si="17"/>
        <v>3880900</v>
      </c>
      <c r="C500">
        <f t="shared" si="18"/>
        <v>1970</v>
      </c>
      <c r="D500" s="2">
        <v>24.9</v>
      </c>
      <c r="E500" s="2">
        <v>16.3</v>
      </c>
      <c r="F500" s="2">
        <v>10.9</v>
      </c>
      <c r="G500" s="2">
        <v>7.7</v>
      </c>
      <c r="H500" s="2">
        <v>6.3</v>
      </c>
      <c r="I500" s="2">
        <f t="shared" si="16"/>
        <v>66.100000000000009</v>
      </c>
      <c r="J500" s="2"/>
    </row>
    <row r="501" spans="2:10" ht="1" customHeight="1">
      <c r="B501">
        <f t="shared" si="17"/>
        <v>3884841</v>
      </c>
      <c r="C501">
        <f t="shared" si="18"/>
        <v>1971</v>
      </c>
      <c r="D501" s="2">
        <v>26.4</v>
      </c>
      <c r="E501" s="2">
        <v>18.600000000000001</v>
      </c>
      <c r="F501" s="2">
        <v>11.9</v>
      </c>
      <c r="G501" s="2">
        <v>8.5</v>
      </c>
      <c r="H501" s="2">
        <v>7.7</v>
      </c>
      <c r="I501" s="2">
        <f t="shared" si="16"/>
        <v>73.100000000000009</v>
      </c>
    </row>
    <row r="502" spans="2:10" ht="1" customHeight="1">
      <c r="B502">
        <f t="shared" si="17"/>
        <v>3888784</v>
      </c>
      <c r="C502">
        <f t="shared" si="18"/>
        <v>1972</v>
      </c>
      <c r="D502" s="2">
        <v>29</v>
      </c>
      <c r="E502" s="2">
        <v>21.3</v>
      </c>
      <c r="F502" s="2">
        <v>13.5</v>
      </c>
      <c r="G502" s="2">
        <v>9.4</v>
      </c>
      <c r="H502" s="2">
        <v>8.9</v>
      </c>
      <c r="I502" s="2">
        <f t="shared" si="16"/>
        <v>82.100000000000009</v>
      </c>
    </row>
    <row r="503" spans="2:10" ht="1" customHeight="1">
      <c r="B503">
        <f t="shared" si="17"/>
        <v>3892729</v>
      </c>
      <c r="C503">
        <f t="shared" si="18"/>
        <v>1973</v>
      </c>
      <c r="D503" s="2">
        <v>32</v>
      </c>
      <c r="E503" s="2">
        <v>23.9</v>
      </c>
      <c r="F503" s="2">
        <v>14.9</v>
      </c>
      <c r="G503" s="2">
        <v>10.8</v>
      </c>
      <c r="H503" s="2">
        <v>10.199999999999999</v>
      </c>
      <c r="I503" s="2">
        <f t="shared" si="16"/>
        <v>91.8</v>
      </c>
    </row>
    <row r="504" spans="2:10" ht="1" customHeight="1">
      <c r="B504">
        <f t="shared" si="17"/>
        <v>3896676</v>
      </c>
      <c r="C504">
        <f t="shared" si="18"/>
        <v>1974</v>
      </c>
      <c r="D504" s="2">
        <v>34.799999999999997</v>
      </c>
      <c r="E504" s="2">
        <v>26.8</v>
      </c>
      <c r="F504" s="2">
        <v>17.3</v>
      </c>
      <c r="G504" s="2">
        <v>13.5</v>
      </c>
      <c r="H504" s="2">
        <v>11.9</v>
      </c>
      <c r="I504" s="2">
        <f t="shared" si="16"/>
        <v>104.3</v>
      </c>
    </row>
    <row r="505" spans="2:10" ht="1" customHeight="1">
      <c r="B505">
        <f t="shared" si="17"/>
        <v>3900625</v>
      </c>
      <c r="C505">
        <f t="shared" si="18"/>
        <v>1975</v>
      </c>
      <c r="D505" s="2">
        <v>38.1</v>
      </c>
      <c r="E505" s="2">
        <v>31.3</v>
      </c>
      <c r="F505" s="2">
        <v>19.2</v>
      </c>
      <c r="G505" s="2">
        <v>16.399999999999999</v>
      </c>
      <c r="H505" s="2">
        <v>14.5</v>
      </c>
      <c r="I505" s="2">
        <f t="shared" si="16"/>
        <v>119.5</v>
      </c>
    </row>
    <row r="506" spans="2:10" ht="1" customHeight="1">
      <c r="B506">
        <f t="shared" si="17"/>
        <v>3904576</v>
      </c>
      <c r="C506">
        <f t="shared" si="18"/>
        <v>1976</v>
      </c>
      <c r="D506" s="2">
        <v>41.9</v>
      </c>
      <c r="E506" s="2">
        <v>37.9</v>
      </c>
      <c r="F506" s="2">
        <v>20.5</v>
      </c>
      <c r="G506" s="2">
        <v>19.8</v>
      </c>
      <c r="H506" s="2">
        <v>16.399999999999999</v>
      </c>
      <c r="I506" s="2">
        <f t="shared" si="16"/>
        <v>136.5</v>
      </c>
    </row>
    <row r="507" spans="2:10" ht="1" customHeight="1">
      <c r="B507">
        <f t="shared" ref="B507:B522" si="19">C507^2</f>
        <v>3908529</v>
      </c>
      <c r="C507">
        <f t="shared" si="18"/>
        <v>1977</v>
      </c>
      <c r="D507" s="2">
        <v>46.4</v>
      </c>
      <c r="E507" s="2">
        <v>45.9</v>
      </c>
      <c r="F507" s="2">
        <v>22.7</v>
      </c>
      <c r="G507" s="2">
        <v>23</v>
      </c>
      <c r="H507" s="2">
        <v>18.8</v>
      </c>
      <c r="I507" s="2">
        <f t="shared" si="16"/>
        <v>156.80000000000001</v>
      </c>
    </row>
    <row r="508" spans="2:10" ht="1" customHeight="1">
      <c r="B508">
        <f t="shared" si="19"/>
        <v>3912484</v>
      </c>
      <c r="C508">
        <f t="shared" ref="C508:C523" si="20">C507+1</f>
        <v>1978</v>
      </c>
      <c r="D508" s="2">
        <v>49.7</v>
      </c>
      <c r="E508" s="2">
        <v>52.5</v>
      </c>
      <c r="F508" s="2">
        <v>25.6</v>
      </c>
      <c r="G508" s="2">
        <v>26.8</v>
      </c>
      <c r="H508" s="2">
        <v>20.9</v>
      </c>
      <c r="I508" s="2">
        <f t="shared" si="16"/>
        <v>175.50000000000003</v>
      </c>
    </row>
    <row r="509" spans="2:10" ht="1" customHeight="1">
      <c r="B509">
        <f t="shared" si="19"/>
        <v>3916441</v>
      </c>
      <c r="C509">
        <f t="shared" si="20"/>
        <v>1979</v>
      </c>
      <c r="D509" s="2">
        <v>54.3</v>
      </c>
      <c r="E509" s="2">
        <v>60.9</v>
      </c>
      <c r="F509" s="2">
        <v>28.7</v>
      </c>
      <c r="G509" s="2">
        <v>31</v>
      </c>
      <c r="H509" s="2">
        <v>24</v>
      </c>
      <c r="I509" s="2">
        <f t="shared" si="16"/>
        <v>198.89999999999998</v>
      </c>
    </row>
    <row r="510" spans="2:10" ht="1" customHeight="1">
      <c r="B510">
        <f t="shared" si="19"/>
        <v>3920400</v>
      </c>
      <c r="C510">
        <f t="shared" si="20"/>
        <v>1980</v>
      </c>
      <c r="D510" s="2">
        <v>60.3</v>
      </c>
      <c r="E510" s="2">
        <v>69.7</v>
      </c>
      <c r="F510" s="2">
        <v>32.1</v>
      </c>
      <c r="G510" s="2">
        <v>37.5</v>
      </c>
      <c r="H510" s="2">
        <v>28</v>
      </c>
      <c r="I510" s="2">
        <f t="shared" si="16"/>
        <v>227.6</v>
      </c>
    </row>
    <row r="511" spans="2:10" ht="1" customHeight="1">
      <c r="B511">
        <f t="shared" si="19"/>
        <v>3924361</v>
      </c>
      <c r="C511">
        <f t="shared" si="20"/>
        <v>1981</v>
      </c>
      <c r="D511" s="2">
        <v>68.5</v>
      </c>
      <c r="E511" s="2">
        <v>82.1</v>
      </c>
      <c r="F511" s="2">
        <v>35.9</v>
      </c>
      <c r="G511" s="2">
        <v>44.9</v>
      </c>
      <c r="H511" s="2">
        <v>32.6</v>
      </c>
      <c r="I511" s="2">
        <f t="shared" si="16"/>
        <v>264</v>
      </c>
    </row>
    <row r="512" spans="2:10" ht="1" customHeight="1">
      <c r="B512">
        <f t="shared" si="19"/>
        <v>3928324</v>
      </c>
      <c r="C512">
        <f t="shared" si="20"/>
        <v>1982</v>
      </c>
      <c r="D512" s="2">
        <v>75.5</v>
      </c>
      <c r="E512" s="2">
        <v>95.3</v>
      </c>
      <c r="F512" s="2">
        <v>39.299999999999997</v>
      </c>
      <c r="G512" s="2">
        <v>52.5</v>
      </c>
      <c r="H512" s="2">
        <v>34.6</v>
      </c>
      <c r="I512" s="2">
        <f t="shared" si="16"/>
        <v>297.20000000000005</v>
      </c>
    </row>
    <row r="513" spans="2:9" ht="1" customHeight="1">
      <c r="B513">
        <f t="shared" si="19"/>
        <v>3932289</v>
      </c>
      <c r="C513">
        <f t="shared" si="20"/>
        <v>1983</v>
      </c>
      <c r="D513" s="2">
        <v>82.3</v>
      </c>
      <c r="E513" s="2">
        <v>106.1</v>
      </c>
      <c r="F513" s="2">
        <v>39.1</v>
      </c>
      <c r="G513" s="2">
        <v>59.8</v>
      </c>
      <c r="H513" s="2">
        <v>38</v>
      </c>
      <c r="I513" s="2">
        <f t="shared" si="16"/>
        <v>325.29999999999995</v>
      </c>
    </row>
    <row r="514" spans="2:9" ht="1" customHeight="1">
      <c r="B514">
        <f t="shared" si="19"/>
        <v>3936256</v>
      </c>
      <c r="C514">
        <f t="shared" si="20"/>
        <v>1984</v>
      </c>
      <c r="D514" s="2">
        <v>90.8</v>
      </c>
      <c r="E514" s="2">
        <v>118.8</v>
      </c>
      <c r="F514" s="2">
        <v>43.3</v>
      </c>
      <c r="G514" s="2">
        <v>66.5</v>
      </c>
      <c r="H514" s="2">
        <v>41.1</v>
      </c>
      <c r="I514" s="2">
        <f t="shared" si="16"/>
        <v>360.5</v>
      </c>
    </row>
    <row r="515" spans="2:9" ht="1" customHeight="1">
      <c r="B515">
        <f t="shared" si="19"/>
        <v>3940225</v>
      </c>
      <c r="C515">
        <f t="shared" si="20"/>
        <v>1985</v>
      </c>
      <c r="D515" s="2">
        <v>100.6</v>
      </c>
      <c r="E515" s="2">
        <v>132.30000000000001</v>
      </c>
      <c r="F515" s="2">
        <v>47.8</v>
      </c>
      <c r="G515" s="2">
        <v>72.2</v>
      </c>
      <c r="H515" s="2">
        <v>44.4</v>
      </c>
      <c r="I515" s="2">
        <f t="shared" si="16"/>
        <v>397.29999999999995</v>
      </c>
    </row>
    <row r="516" spans="2:9" ht="1" customHeight="1">
      <c r="B516">
        <f t="shared" si="19"/>
        <v>3944196</v>
      </c>
      <c r="C516">
        <f t="shared" si="20"/>
        <v>1986</v>
      </c>
      <c r="D516" s="2">
        <v>108</v>
      </c>
      <c r="E516" s="2">
        <v>140.1</v>
      </c>
      <c r="F516" s="2">
        <v>53.8</v>
      </c>
      <c r="G516" s="2">
        <v>76.900000000000006</v>
      </c>
      <c r="H516" s="2">
        <v>49</v>
      </c>
      <c r="I516" s="2">
        <f t="shared" si="16"/>
        <v>427.79999999999995</v>
      </c>
    </row>
    <row r="517" spans="2:9" ht="1" customHeight="1">
      <c r="B517">
        <f t="shared" si="19"/>
        <v>3948169</v>
      </c>
      <c r="C517">
        <f t="shared" si="20"/>
        <v>1987</v>
      </c>
      <c r="D517" s="2">
        <v>116</v>
      </c>
      <c r="E517" s="2">
        <v>152.1</v>
      </c>
      <c r="F517" s="2">
        <v>59.5</v>
      </c>
      <c r="G517" s="2">
        <v>82.6</v>
      </c>
      <c r="H517" s="2">
        <v>54</v>
      </c>
      <c r="I517" s="2">
        <f t="shared" si="16"/>
        <v>464.20000000000005</v>
      </c>
    </row>
    <row r="518" spans="2:9" ht="1" customHeight="1">
      <c r="B518">
        <f t="shared" si="19"/>
        <v>3952144</v>
      </c>
      <c r="C518">
        <f t="shared" si="20"/>
        <v>1988</v>
      </c>
      <c r="D518" s="2">
        <v>129.19999999999999</v>
      </c>
      <c r="E518" s="2">
        <v>175.1</v>
      </c>
      <c r="F518" s="2">
        <v>64.599999999999994</v>
      </c>
      <c r="G518" s="2">
        <v>90.4</v>
      </c>
      <c r="H518" s="2">
        <v>58.9</v>
      </c>
      <c r="I518" s="2">
        <f t="shared" si="16"/>
        <v>518.19999999999993</v>
      </c>
    </row>
    <row r="519" spans="2:9" ht="1" customHeight="1">
      <c r="B519">
        <f t="shared" si="19"/>
        <v>3956121</v>
      </c>
      <c r="C519">
        <f t="shared" si="20"/>
        <v>1989</v>
      </c>
      <c r="D519" s="2">
        <v>136.19999999999999</v>
      </c>
      <c r="E519" s="2">
        <v>203.8</v>
      </c>
      <c r="F519" s="2">
        <v>70.099999999999994</v>
      </c>
      <c r="G519" s="2">
        <v>102.5</v>
      </c>
      <c r="H519" s="2">
        <v>66.400000000000006</v>
      </c>
      <c r="I519" s="2">
        <f t="shared" si="16"/>
        <v>579</v>
      </c>
    </row>
    <row r="520" spans="2:9" ht="1" customHeight="1">
      <c r="B520">
        <f t="shared" si="19"/>
        <v>3960100</v>
      </c>
      <c r="C520">
        <f t="shared" si="20"/>
        <v>1990</v>
      </c>
      <c r="D520" s="2">
        <v>148.4</v>
      </c>
      <c r="E520" s="2">
        <v>232.4</v>
      </c>
      <c r="F520" s="2">
        <v>77.5</v>
      </c>
      <c r="G520" s="2">
        <v>112.1</v>
      </c>
      <c r="H520" s="2">
        <v>80.400000000000006</v>
      </c>
      <c r="I520" s="2">
        <f t="shared" si="16"/>
        <v>650.79999999999995</v>
      </c>
    </row>
    <row r="521" spans="2:9" ht="1" customHeight="1">
      <c r="B521">
        <f t="shared" si="19"/>
        <v>3964081</v>
      </c>
      <c r="C521">
        <f t="shared" si="20"/>
        <v>1991</v>
      </c>
      <c r="D521" s="2">
        <v>155.1</v>
      </c>
      <c r="E521" s="2">
        <v>251.9</v>
      </c>
      <c r="F521" s="2">
        <v>83.3</v>
      </c>
      <c r="G521" s="2">
        <v>123</v>
      </c>
      <c r="H521" s="2">
        <v>99.2</v>
      </c>
      <c r="I521" s="2">
        <f t="shared" si="16"/>
        <v>712.5</v>
      </c>
    </row>
    <row r="522" spans="2:9" ht="1" customHeight="1">
      <c r="B522">
        <f t="shared" si="19"/>
        <v>3968064</v>
      </c>
      <c r="C522">
        <f t="shared" si="20"/>
        <v>1992</v>
      </c>
      <c r="D522" s="2">
        <v>164.4</v>
      </c>
      <c r="E522" s="2">
        <v>276.60000000000002</v>
      </c>
      <c r="F522" s="2">
        <v>89</v>
      </c>
      <c r="G522" s="2">
        <v>138.69999999999999</v>
      </c>
      <c r="H522" s="2">
        <v>112.4</v>
      </c>
      <c r="I522" s="2">
        <f t="shared" si="16"/>
        <v>781.1</v>
      </c>
    </row>
    <row r="523" spans="2:9" ht="1" customHeight="1">
      <c r="B523">
        <f t="shared" ref="B523:B538" si="21">C523^2</f>
        <v>3972049</v>
      </c>
      <c r="C523">
        <f t="shared" si="20"/>
        <v>1993</v>
      </c>
      <c r="D523" s="2">
        <v>169.4</v>
      </c>
      <c r="E523" s="2">
        <v>296.5</v>
      </c>
      <c r="F523" s="2">
        <v>93.9</v>
      </c>
      <c r="G523" s="2">
        <v>151.69999999999999</v>
      </c>
      <c r="H523" s="2">
        <v>124.4</v>
      </c>
      <c r="I523" s="2">
        <f t="shared" si="16"/>
        <v>835.9</v>
      </c>
    </row>
    <row r="524" spans="2:9" ht="1" customHeight="1">
      <c r="B524">
        <f t="shared" si="21"/>
        <v>3976036</v>
      </c>
      <c r="C524">
        <f t="shared" ref="C524:C539" si="22">C523+1</f>
        <v>1994</v>
      </c>
      <c r="D524" s="2">
        <v>174.9</v>
      </c>
      <c r="E524" s="2">
        <v>313.3</v>
      </c>
      <c r="F524" s="2">
        <v>98.2</v>
      </c>
      <c r="G524" s="2">
        <v>169.2</v>
      </c>
      <c r="H524" s="2">
        <v>134.80000000000001</v>
      </c>
      <c r="I524" s="2">
        <f t="shared" si="16"/>
        <v>890.40000000000009</v>
      </c>
    </row>
    <row r="525" spans="2:9" ht="1" customHeight="1">
      <c r="B525">
        <f t="shared" si="21"/>
        <v>3980025</v>
      </c>
      <c r="C525">
        <f t="shared" si="22"/>
        <v>1995</v>
      </c>
    </row>
    <row r="526" spans="2:9" ht="1" customHeight="1">
      <c r="B526">
        <f t="shared" si="21"/>
        <v>3984016</v>
      </c>
      <c r="C526">
        <f t="shared" si="22"/>
        <v>1996</v>
      </c>
    </row>
    <row r="527" spans="2:9" ht="1" customHeight="1">
      <c r="B527">
        <f t="shared" si="21"/>
        <v>3988009</v>
      </c>
      <c r="C527">
        <f t="shared" si="22"/>
        <v>1997</v>
      </c>
    </row>
    <row r="528" spans="2:9" ht="1" customHeight="1">
      <c r="B528">
        <f t="shared" si="21"/>
        <v>3992004</v>
      </c>
      <c r="C528">
        <f t="shared" si="22"/>
        <v>1998</v>
      </c>
    </row>
    <row r="529" spans="2:3" ht="1" customHeight="1">
      <c r="B529">
        <f t="shared" si="21"/>
        <v>3996001</v>
      </c>
      <c r="C529">
        <f t="shared" si="22"/>
        <v>1999</v>
      </c>
    </row>
    <row r="530" spans="2:3" ht="1" customHeight="1">
      <c r="B530">
        <f t="shared" si="21"/>
        <v>4000000</v>
      </c>
      <c r="C530">
        <f t="shared" si="22"/>
        <v>2000</v>
      </c>
    </row>
    <row r="531" spans="2:3" ht="1" customHeight="1">
      <c r="B531">
        <f t="shared" si="21"/>
        <v>4004001</v>
      </c>
      <c r="C531">
        <f t="shared" si="22"/>
        <v>2001</v>
      </c>
    </row>
    <row r="532" spans="2:3" ht="1" customHeight="1">
      <c r="B532">
        <f t="shared" si="21"/>
        <v>4008004</v>
      </c>
      <c r="C532">
        <f t="shared" si="22"/>
        <v>2002</v>
      </c>
    </row>
    <row r="533" spans="2:3" ht="1" customHeight="1">
      <c r="B533">
        <f t="shared" si="21"/>
        <v>4012009</v>
      </c>
      <c r="C533">
        <f t="shared" si="22"/>
        <v>2003</v>
      </c>
    </row>
    <row r="534" spans="2:3" ht="1" customHeight="1">
      <c r="B534">
        <f t="shared" si="21"/>
        <v>4016016</v>
      </c>
      <c r="C534">
        <f t="shared" si="22"/>
        <v>2004</v>
      </c>
    </row>
    <row r="535" spans="2:3" ht="1" customHeight="1">
      <c r="B535">
        <f t="shared" si="21"/>
        <v>4020025</v>
      </c>
      <c r="C535">
        <f t="shared" si="22"/>
        <v>2005</v>
      </c>
    </row>
    <row r="536" spans="2:3" ht="1" customHeight="1">
      <c r="B536">
        <f t="shared" si="21"/>
        <v>4024036</v>
      </c>
      <c r="C536">
        <f t="shared" si="22"/>
        <v>2006</v>
      </c>
    </row>
    <row r="537" spans="2:3" ht="1" customHeight="1">
      <c r="B537">
        <f t="shared" si="21"/>
        <v>4028049</v>
      </c>
      <c r="C537">
        <f t="shared" si="22"/>
        <v>2007</v>
      </c>
    </row>
    <row r="538" spans="2:3" ht="1" customHeight="1">
      <c r="B538">
        <f t="shared" si="21"/>
        <v>4032064</v>
      </c>
      <c r="C538">
        <f t="shared" si="22"/>
        <v>2008</v>
      </c>
    </row>
    <row r="539" spans="2:3" ht="1" customHeight="1">
      <c r="B539">
        <f>C539^2</f>
        <v>4036081</v>
      </c>
      <c r="C539">
        <f t="shared" si="22"/>
        <v>2009</v>
      </c>
    </row>
    <row r="540" spans="2:3" ht="1" customHeight="1">
      <c r="B540">
        <f>C540^2</f>
        <v>4040100</v>
      </c>
      <c r="C540">
        <f t="shared" ref="C540:C555" si="23">C539+1</f>
        <v>2010</v>
      </c>
    </row>
    <row r="541" spans="2:3" ht="1" customHeight="1">
      <c r="C541">
        <f t="shared" si="23"/>
        <v>2011</v>
      </c>
    </row>
    <row r="542" spans="2:3" ht="1" customHeight="1">
      <c r="C542">
        <f t="shared" si="23"/>
        <v>2012</v>
      </c>
    </row>
    <row r="543" spans="2:3" ht="1" customHeight="1">
      <c r="C543">
        <f t="shared" si="23"/>
        <v>2013</v>
      </c>
    </row>
    <row r="544" spans="2:3" ht="1" customHeight="1">
      <c r="C544">
        <f t="shared" si="23"/>
        <v>2014</v>
      </c>
    </row>
    <row r="545" spans="3:3" ht="1" customHeight="1">
      <c r="C545">
        <f t="shared" si="23"/>
        <v>2015</v>
      </c>
    </row>
    <row r="546" spans="3:3" ht="1" customHeight="1">
      <c r="C546">
        <f t="shared" si="23"/>
        <v>2016</v>
      </c>
    </row>
    <row r="547" spans="3:3" ht="1" customHeight="1">
      <c r="C547">
        <f t="shared" si="23"/>
        <v>2017</v>
      </c>
    </row>
    <row r="548" spans="3:3" ht="1" customHeight="1">
      <c r="C548">
        <f t="shared" si="23"/>
        <v>2018</v>
      </c>
    </row>
    <row r="549" spans="3:3" ht="1" customHeight="1">
      <c r="C549">
        <f t="shared" si="23"/>
        <v>2019</v>
      </c>
    </row>
    <row r="550" spans="3:3" ht="1" customHeight="1">
      <c r="C550">
        <f t="shared" si="23"/>
        <v>2020</v>
      </c>
    </row>
    <row r="551" spans="3:3" ht="1" customHeight="1">
      <c r="C551">
        <f t="shared" si="23"/>
        <v>2021</v>
      </c>
    </row>
    <row r="552" spans="3:3" ht="1" customHeight="1">
      <c r="C552">
        <f t="shared" si="23"/>
        <v>2022</v>
      </c>
    </row>
    <row r="553" spans="3:3" ht="1" customHeight="1">
      <c r="C553">
        <f t="shared" si="23"/>
        <v>2023</v>
      </c>
    </row>
    <row r="554" spans="3:3" ht="1" customHeight="1">
      <c r="C554">
        <f t="shared" si="23"/>
        <v>2024</v>
      </c>
    </row>
    <row r="555" spans="3:3" ht="1" customHeight="1">
      <c r="C555">
        <f t="shared" si="23"/>
        <v>2025</v>
      </c>
    </row>
    <row r="556" spans="3:3" ht="1" customHeight="1">
      <c r="C556">
        <f>C555+1</f>
        <v>2026</v>
      </c>
    </row>
    <row r="557" spans="3:3" ht="1" customHeight="1">
      <c r="C557">
        <f>C556+1</f>
        <v>2027</v>
      </c>
    </row>
    <row r="558" spans="3:3" ht="1" customHeight="1">
      <c r="C558">
        <f>C557+1</f>
        <v>2028</v>
      </c>
    </row>
  </sheetData>
  <pageMargins left="0.3" right="0.3" top="1" bottom="1" header="0.5" footer="0.5"/>
  <pageSetup paperSize="0" scale="85" orientation="portrait" horizontalDpi="4294967292" verticalDpi="4294967292"/>
  <headerFooter alignWithMargins="0">
    <oddHeader>&amp;L&amp;3PLeBel&amp;CInternationalHealthCare.xls&amp;R&amp;D, &amp;T</oddHeader>
    <oddFooter>&amp;L&amp;C- &amp;P -&amp;R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07"/>
  <sheetViews>
    <sheetView topLeftCell="A15" workbookViewId="0">
      <selection activeCell="S30" sqref="S30:S51"/>
    </sheetView>
  </sheetViews>
  <sheetFormatPr baseColWidth="10" defaultRowHeight="16"/>
  <cols>
    <col min="1" max="1" width="18.3984375" style="12" bestFit="1" customWidth="1"/>
    <col min="2" max="4" width="0" style="12" hidden="1" customWidth="1"/>
    <col min="5" max="5" width="9.19921875" style="12" bestFit="1" customWidth="1"/>
    <col min="6" max="13" width="9" style="12" bestFit="1" customWidth="1"/>
    <col min="14" max="14" width="8.796875" style="12" bestFit="1" customWidth="1"/>
    <col min="15" max="19" width="9" style="12" bestFit="1" customWidth="1"/>
    <col min="20" max="54" width="7.59765625" style="12" bestFit="1" customWidth="1"/>
    <col min="55" max="55" width="7" style="12" bestFit="1" customWidth="1"/>
    <col min="56" max="56" width="6.796875" style="12" bestFit="1" customWidth="1"/>
    <col min="57" max="70" width="7" style="12" bestFit="1" customWidth="1"/>
    <col min="71" max="16384" width="11" style="12"/>
  </cols>
  <sheetData>
    <row r="1" spans="1:70">
      <c r="A1" s="20" t="s">
        <v>209</v>
      </c>
    </row>
    <row r="2" spans="1:70" s="29" customFormat="1" ht="17" thickBot="1">
      <c r="B2" s="29" t="s">
        <v>153</v>
      </c>
      <c r="C2" s="29" t="s">
        <v>154</v>
      </c>
      <c r="D2" s="29" t="s">
        <v>155</v>
      </c>
      <c r="E2" s="29" t="s">
        <v>156</v>
      </c>
      <c r="F2" s="29" t="s">
        <v>157</v>
      </c>
      <c r="G2" s="29" t="s">
        <v>158</v>
      </c>
      <c r="H2" s="29" t="s">
        <v>159</v>
      </c>
      <c r="I2" s="29" t="s">
        <v>160</v>
      </c>
      <c r="J2" s="29" t="s">
        <v>161</v>
      </c>
      <c r="K2" s="29" t="s">
        <v>162</v>
      </c>
      <c r="L2" s="29" t="s">
        <v>163</v>
      </c>
      <c r="M2" s="29" t="s">
        <v>164</v>
      </c>
      <c r="N2" s="29" t="s">
        <v>165</v>
      </c>
      <c r="O2" s="29" t="s">
        <v>166</v>
      </c>
      <c r="P2" s="29" t="s">
        <v>167</v>
      </c>
      <c r="Q2" s="29" t="s">
        <v>168</v>
      </c>
      <c r="R2" s="29" t="s">
        <v>169</v>
      </c>
      <c r="S2" s="29" t="s">
        <v>170</v>
      </c>
      <c r="T2" s="29" t="s">
        <v>171</v>
      </c>
      <c r="U2" s="29" t="s">
        <v>172</v>
      </c>
      <c r="V2" s="29" t="s">
        <v>173</v>
      </c>
      <c r="W2" s="29" t="s">
        <v>174</v>
      </c>
      <c r="X2" s="29" t="s">
        <v>175</v>
      </c>
      <c r="Y2" s="29" t="s">
        <v>176</v>
      </c>
      <c r="Z2" s="29" t="s">
        <v>177</v>
      </c>
      <c r="AA2" s="29" t="s">
        <v>178</v>
      </c>
      <c r="AB2" s="29" t="s">
        <v>179</v>
      </c>
      <c r="AC2" s="29" t="s">
        <v>180</v>
      </c>
      <c r="AD2" s="29" t="s">
        <v>181</v>
      </c>
      <c r="AE2" s="29" t="s">
        <v>182</v>
      </c>
      <c r="AF2" s="29" t="s">
        <v>183</v>
      </c>
      <c r="AG2" s="29" t="s">
        <v>184</v>
      </c>
      <c r="AH2" s="29" t="s">
        <v>185</v>
      </c>
      <c r="AI2" s="29" t="s">
        <v>186</v>
      </c>
      <c r="AJ2" s="29" t="s">
        <v>187</v>
      </c>
      <c r="AK2" s="29" t="s">
        <v>188</v>
      </c>
      <c r="AL2" s="29" t="s">
        <v>189</v>
      </c>
      <c r="AM2" s="29" t="s">
        <v>190</v>
      </c>
      <c r="AN2" s="29" t="s">
        <v>191</v>
      </c>
      <c r="AO2" s="29" t="s">
        <v>192</v>
      </c>
      <c r="AP2" s="29" t="s">
        <v>193</v>
      </c>
      <c r="AQ2" s="29" t="s">
        <v>194</v>
      </c>
      <c r="AR2" s="29" t="s">
        <v>195</v>
      </c>
      <c r="AS2" s="29" t="s">
        <v>196</v>
      </c>
      <c r="AT2" s="29" t="s">
        <v>197</v>
      </c>
      <c r="AU2" s="29" t="s">
        <v>198</v>
      </c>
      <c r="AV2" s="29" t="s">
        <v>199</v>
      </c>
      <c r="AW2" s="29" t="s">
        <v>200</v>
      </c>
      <c r="AX2" s="29" t="s">
        <v>201</v>
      </c>
      <c r="AY2" s="29" t="s">
        <v>202</v>
      </c>
      <c r="AZ2" s="29" t="s">
        <v>203</v>
      </c>
      <c r="BA2" s="29" t="s">
        <v>204</v>
      </c>
      <c r="BB2" s="29" t="s">
        <v>205</v>
      </c>
      <c r="BC2" s="29" t="s">
        <v>206</v>
      </c>
      <c r="BD2" s="29" t="s">
        <v>207</v>
      </c>
      <c r="BE2" s="29">
        <v>2012</v>
      </c>
      <c r="BF2" s="29">
        <v>2013</v>
      </c>
      <c r="BG2" s="29">
        <v>2014</v>
      </c>
      <c r="BH2" s="29">
        <v>2015</v>
      </c>
      <c r="BI2" s="29">
        <v>2016</v>
      </c>
      <c r="BJ2" s="29">
        <v>2017</v>
      </c>
      <c r="BK2" s="29">
        <v>2018</v>
      </c>
      <c r="BL2" s="29">
        <v>2019</v>
      </c>
      <c r="BM2" s="29">
        <v>2020</v>
      </c>
      <c r="BN2" s="29">
        <v>2021</v>
      </c>
      <c r="BO2" s="29">
        <v>2022</v>
      </c>
      <c r="BP2" s="29">
        <v>2023</v>
      </c>
      <c r="BQ2" s="29">
        <v>2024</v>
      </c>
      <c r="BR2" s="29">
        <v>2025</v>
      </c>
    </row>
    <row r="3" spans="1:70" s="14" customFormat="1" ht="17" thickBot="1">
      <c r="A3" s="30" t="s">
        <v>48</v>
      </c>
      <c r="B3" s="14" t="s">
        <v>208</v>
      </c>
      <c r="C3" s="14" t="s">
        <v>209</v>
      </c>
      <c r="D3" s="14" t="s">
        <v>210</v>
      </c>
      <c r="E3" s="31">
        <v>70.817073170731717</v>
      </c>
      <c r="F3" s="31">
        <v>70.973170731707327</v>
      </c>
      <c r="G3" s="31">
        <v>70.942439024390254</v>
      </c>
      <c r="H3" s="31">
        <v>70.911707317073194</v>
      </c>
      <c r="I3" s="31">
        <v>70.880975609756106</v>
      </c>
      <c r="J3" s="31">
        <v>70.850243902439033</v>
      </c>
      <c r="K3" s="31">
        <v>70.819512195121959</v>
      </c>
      <c r="L3" s="31">
        <v>70.869268292682932</v>
      </c>
      <c r="M3" s="31">
        <v>70.919024390243919</v>
      </c>
      <c r="N3" s="31">
        <v>70.968780487804878</v>
      </c>
      <c r="O3" s="31">
        <v>71.018536585365851</v>
      </c>
      <c r="P3" s="31">
        <v>71.068292682926838</v>
      </c>
      <c r="Q3" s="31">
        <v>71.457560975609766</v>
      </c>
      <c r="R3" s="31">
        <v>71.846829268292694</v>
      </c>
      <c r="S3" s="31">
        <v>72.236097560975622</v>
      </c>
      <c r="T3" s="31">
        <v>72.62536585365855</v>
      </c>
      <c r="U3" s="31">
        <v>73.014634146341479</v>
      </c>
      <c r="V3" s="31">
        <v>73.344390243902438</v>
      </c>
      <c r="W3" s="31">
        <v>73.674146341463413</v>
      </c>
      <c r="X3" s="31">
        <v>74.003902439024401</v>
      </c>
      <c r="Y3" s="31">
        <v>74.333658536585361</v>
      </c>
      <c r="Z3" s="31">
        <v>74.663414634146349</v>
      </c>
      <c r="AA3" s="31">
        <v>74.904878048780503</v>
      </c>
      <c r="AB3" s="31">
        <v>75.146341463414643</v>
      </c>
      <c r="AC3" s="31">
        <v>75.387804878048797</v>
      </c>
      <c r="AD3" s="31">
        <v>75.629268292682937</v>
      </c>
      <c r="AE3" s="31">
        <v>75.870731707317091</v>
      </c>
      <c r="AF3" s="31">
        <v>76.151707317073175</v>
      </c>
      <c r="AG3" s="31">
        <v>76.432682926829287</v>
      </c>
      <c r="AH3" s="31">
        <v>76.71365853658537</v>
      </c>
      <c r="AI3" s="31">
        <v>76.994634146341468</v>
      </c>
      <c r="AJ3" s="31">
        <v>77.27560975609758</v>
      </c>
      <c r="AK3" s="31">
        <v>77.378048780487816</v>
      </c>
      <c r="AL3" s="31">
        <v>77.878048780487816</v>
      </c>
      <c r="AM3" s="31">
        <v>77.878048780487816</v>
      </c>
      <c r="AN3" s="31">
        <v>77.82926829268294</v>
      </c>
      <c r="AO3" s="31">
        <v>78.078048780487819</v>
      </c>
      <c r="AP3" s="31">
        <v>78.480487804878052</v>
      </c>
      <c r="AQ3" s="31">
        <v>78.631707317073179</v>
      </c>
      <c r="AR3" s="31">
        <v>78.931707317073176</v>
      </c>
      <c r="AS3" s="31">
        <v>79.234146341463429</v>
      </c>
      <c r="AT3" s="31">
        <v>79.634146341463421</v>
      </c>
      <c r="AU3" s="31">
        <v>79.936585365853674</v>
      </c>
      <c r="AV3" s="31">
        <v>80.239024390243912</v>
      </c>
      <c r="AW3" s="31">
        <v>80.490243902439033</v>
      </c>
      <c r="AX3" s="31">
        <v>80.841463414634148</v>
      </c>
      <c r="AY3" s="31">
        <v>81.041463414634151</v>
      </c>
      <c r="AZ3" s="31">
        <v>81.292682926829272</v>
      </c>
      <c r="BA3" s="31">
        <v>81.395121951219522</v>
      </c>
      <c r="BB3" s="31">
        <v>81.543902439024407</v>
      </c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</row>
    <row r="4" spans="1:70" s="14" customFormat="1" ht="17" thickBot="1">
      <c r="A4" s="30" t="s">
        <v>41</v>
      </c>
      <c r="B4" s="14" t="s">
        <v>211</v>
      </c>
      <c r="C4" s="14" t="s">
        <v>209</v>
      </c>
      <c r="D4" s="14" t="s">
        <v>210</v>
      </c>
      <c r="E4" s="31">
        <v>68.585609756097568</v>
      </c>
      <c r="F4" s="31">
        <v>69.577317073170747</v>
      </c>
      <c r="G4" s="31">
        <v>69.309512195121968</v>
      </c>
      <c r="H4" s="31">
        <v>69.443658536585389</v>
      </c>
      <c r="I4" s="31">
        <v>69.921951219512209</v>
      </c>
      <c r="J4" s="31">
        <v>69.722195121951216</v>
      </c>
      <c r="K4" s="31">
        <v>70.045853658536586</v>
      </c>
      <c r="L4" s="31">
        <v>69.917804878048784</v>
      </c>
      <c r="M4" s="31">
        <v>70.057560975609761</v>
      </c>
      <c r="N4" s="31">
        <v>69.833170731707327</v>
      </c>
      <c r="O4" s="31">
        <v>69.890731707317087</v>
      </c>
      <c r="P4" s="31">
        <v>70.069268292682935</v>
      </c>
      <c r="Q4" s="31">
        <v>70.413658536585373</v>
      </c>
      <c r="R4" s="31">
        <v>70.979268292682931</v>
      </c>
      <c r="S4" s="31">
        <v>70.96243902439025</v>
      </c>
      <c r="T4" s="31">
        <v>71.084146341463438</v>
      </c>
      <c r="U4" s="31">
        <v>71.551219512195132</v>
      </c>
      <c r="V4" s="31">
        <v>71.895365853658546</v>
      </c>
      <c r="W4" s="31">
        <v>71.967073170731709</v>
      </c>
      <c r="X4" s="31">
        <v>72.287317073170755</v>
      </c>
      <c r="Y4" s="31">
        <v>72.423658536585378</v>
      </c>
      <c r="Z4" s="31">
        <v>72.758048780487812</v>
      </c>
      <c r="AA4" s="31">
        <v>72.89707317073173</v>
      </c>
      <c r="AB4" s="31">
        <v>72.968536585365854</v>
      </c>
      <c r="AC4" s="31">
        <v>73.527560975609774</v>
      </c>
      <c r="AD4" s="31">
        <v>73.745121951219517</v>
      </c>
      <c r="AE4" s="31">
        <v>74.222926829268289</v>
      </c>
      <c r="AF4" s="31">
        <v>74.669268292682929</v>
      </c>
      <c r="AG4" s="31">
        <v>75.144146341463426</v>
      </c>
      <c r="AH4" s="31">
        <v>75.248048780487807</v>
      </c>
      <c r="AI4" s="31">
        <v>75.53</v>
      </c>
      <c r="AJ4" s="31">
        <v>75.567804878048776</v>
      </c>
      <c r="AK4" s="31">
        <v>75.85536585365854</v>
      </c>
      <c r="AL4" s="31">
        <v>76.106341463414623</v>
      </c>
      <c r="AM4" s="31">
        <v>76.457073170731732</v>
      </c>
      <c r="AN4" s="31">
        <v>76.715609756097564</v>
      </c>
      <c r="AO4" s="31">
        <v>76.983658536585381</v>
      </c>
      <c r="AP4" s="31">
        <v>77.387560975609759</v>
      </c>
      <c r="AQ4" s="31">
        <v>77.573170731707322</v>
      </c>
      <c r="AR4" s="31">
        <v>77.775609756097566</v>
      </c>
      <c r="AS4" s="31">
        <v>78.026829268292687</v>
      </c>
      <c r="AT4" s="31">
        <v>78.526829268292687</v>
      </c>
      <c r="AU4" s="31">
        <v>78.678048780487828</v>
      </c>
      <c r="AV4" s="31">
        <v>78.631707317073179</v>
      </c>
      <c r="AW4" s="31">
        <v>79.180487804878055</v>
      </c>
      <c r="AX4" s="31">
        <v>79.331707317073182</v>
      </c>
      <c r="AY4" s="31">
        <v>79.831707317073182</v>
      </c>
      <c r="AZ4" s="31">
        <v>79.982926829268308</v>
      </c>
      <c r="BA4" s="31">
        <v>80.234146341463429</v>
      </c>
      <c r="BB4" s="31">
        <v>80.082926829268303</v>
      </c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</row>
    <row r="5" spans="1:70" s="14" customFormat="1" ht="17" thickBot="1">
      <c r="A5" s="30" t="s">
        <v>43</v>
      </c>
      <c r="B5" s="14" t="s">
        <v>212</v>
      </c>
      <c r="C5" s="14" t="s">
        <v>209</v>
      </c>
      <c r="D5" s="14" t="s">
        <v>210</v>
      </c>
      <c r="E5" s="31">
        <v>70.07034146341465</v>
      </c>
      <c r="F5" s="31">
        <v>70.086219512195143</v>
      </c>
      <c r="G5" s="31">
        <v>70.101243902439023</v>
      </c>
      <c r="H5" s="31">
        <v>70.131463414634155</v>
      </c>
      <c r="I5" s="31">
        <v>70.189439024390254</v>
      </c>
      <c r="J5" s="31">
        <v>70.282146341463417</v>
      </c>
      <c r="K5" s="31">
        <v>70.408536585365866</v>
      </c>
      <c r="L5" s="31">
        <v>70.558000000000007</v>
      </c>
      <c r="M5" s="31">
        <v>70.722975609756105</v>
      </c>
      <c r="N5" s="31">
        <v>70.899414634146339</v>
      </c>
      <c r="O5" s="31">
        <v>71.086317073170733</v>
      </c>
      <c r="P5" s="31">
        <v>71.280195121951223</v>
      </c>
      <c r="Q5" s="31">
        <v>71.481073170731719</v>
      </c>
      <c r="R5" s="31">
        <v>71.686487804878055</v>
      </c>
      <c r="S5" s="31">
        <v>71.895951219512213</v>
      </c>
      <c r="T5" s="31">
        <v>72.106536585365859</v>
      </c>
      <c r="U5" s="31">
        <v>72.316268292682935</v>
      </c>
      <c r="V5" s="31">
        <v>72.525658536585382</v>
      </c>
      <c r="W5" s="31">
        <v>72.737707317073173</v>
      </c>
      <c r="X5" s="31">
        <v>72.954390243902452</v>
      </c>
      <c r="Y5" s="31">
        <v>73.18463414634148</v>
      </c>
      <c r="Z5" s="31">
        <v>73.43734146341464</v>
      </c>
      <c r="AA5" s="31">
        <v>73.716487804878071</v>
      </c>
      <c r="AB5" s="31">
        <v>74.021000000000001</v>
      </c>
      <c r="AC5" s="31">
        <v>74.343853658536588</v>
      </c>
      <c r="AD5" s="31">
        <v>74.671048780487808</v>
      </c>
      <c r="AE5" s="31">
        <v>74.985609756097574</v>
      </c>
      <c r="AF5" s="31">
        <v>75.272560975609764</v>
      </c>
      <c r="AG5" s="31">
        <v>75.523024390243918</v>
      </c>
      <c r="AH5" s="31">
        <v>75.736560975609763</v>
      </c>
      <c r="AI5" s="31">
        <v>75.968292682926844</v>
      </c>
      <c r="AJ5" s="31">
        <v>76.070731707317094</v>
      </c>
      <c r="AK5" s="31">
        <v>76.270731707317069</v>
      </c>
      <c r="AL5" s="31">
        <v>76.317073170731703</v>
      </c>
      <c r="AM5" s="31">
        <v>76.570731707317094</v>
      </c>
      <c r="AN5" s="31">
        <v>76.668292682926847</v>
      </c>
      <c r="AO5" s="31">
        <v>76.921951219512195</v>
      </c>
      <c r="AP5" s="31">
        <v>77.221951219512206</v>
      </c>
      <c r="AQ5" s="31">
        <v>77.873170731707319</v>
      </c>
      <c r="AR5" s="31">
        <v>78.070731707317094</v>
      </c>
      <c r="AS5" s="31">
        <v>78.173170731707316</v>
      </c>
      <c r="AT5" s="31">
        <v>78.473170731707327</v>
      </c>
      <c r="AU5" s="31">
        <v>78.575609756097563</v>
      </c>
      <c r="AV5" s="31">
        <v>78.729268292682946</v>
      </c>
      <c r="AW5" s="31">
        <v>78.878048780487802</v>
      </c>
      <c r="AX5" s="31">
        <v>79.327641463414651</v>
      </c>
      <c r="AY5" s="31">
        <v>79.777236585365856</v>
      </c>
      <c r="AZ5" s="31">
        <v>79.534146341463426</v>
      </c>
      <c r="BA5" s="31">
        <v>79.482926829268294</v>
      </c>
      <c r="BB5" s="31">
        <v>79.736585365853671</v>
      </c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</row>
    <row r="6" spans="1:70" s="14" customFormat="1" ht="17" thickBot="1">
      <c r="A6" s="30" t="s">
        <v>39</v>
      </c>
      <c r="B6" s="14" t="s">
        <v>213</v>
      </c>
      <c r="C6" s="14" t="s">
        <v>209</v>
      </c>
      <c r="D6" s="14" t="s">
        <v>210</v>
      </c>
      <c r="E6" s="31">
        <v>71.133170731707324</v>
      </c>
      <c r="F6" s="31">
        <v>71.346097560975622</v>
      </c>
      <c r="G6" s="31">
        <v>71.367073170731715</v>
      </c>
      <c r="H6" s="31">
        <v>71.380731707317082</v>
      </c>
      <c r="I6" s="31">
        <v>71.776341463414639</v>
      </c>
      <c r="J6" s="31">
        <v>71.872195121951236</v>
      </c>
      <c r="K6" s="31">
        <v>72.004390243902449</v>
      </c>
      <c r="L6" s="31">
        <v>72.20780487804879</v>
      </c>
      <c r="M6" s="31">
        <v>72.353414634146347</v>
      </c>
      <c r="N6" s="31">
        <v>72.501463414634145</v>
      </c>
      <c r="O6" s="31">
        <v>72.700487804878051</v>
      </c>
      <c r="P6" s="31">
        <v>73.029268292682929</v>
      </c>
      <c r="Q6" s="31">
        <v>72.933902439024394</v>
      </c>
      <c r="R6" s="31">
        <v>73.162682926829277</v>
      </c>
      <c r="S6" s="31">
        <v>73.237560975609767</v>
      </c>
      <c r="T6" s="31">
        <v>73.521707317073165</v>
      </c>
      <c r="U6" s="31">
        <v>73.856097560975613</v>
      </c>
      <c r="V6" s="31">
        <v>74.215609756097564</v>
      </c>
      <c r="W6" s="31">
        <v>74.529756097560977</v>
      </c>
      <c r="X6" s="31">
        <v>74.866341463414642</v>
      </c>
      <c r="Y6" s="31">
        <v>75.078048780487805</v>
      </c>
      <c r="Z6" s="31">
        <v>75.478536585365859</v>
      </c>
      <c r="AA6" s="31">
        <v>75.680487804878055</v>
      </c>
      <c r="AB6" s="31">
        <v>76.036341463414644</v>
      </c>
      <c r="AC6" s="31">
        <v>76.317560975609766</v>
      </c>
      <c r="AD6" s="31">
        <v>76.303414634146364</v>
      </c>
      <c r="AE6" s="31">
        <v>76.44</v>
      </c>
      <c r="AF6" s="31">
        <v>76.739512195121961</v>
      </c>
      <c r="AG6" s="31">
        <v>76.80926829268293</v>
      </c>
      <c r="AH6" s="31">
        <v>77.065609756097587</v>
      </c>
      <c r="AI6" s="31">
        <v>77.37707317073172</v>
      </c>
      <c r="AJ6" s="31">
        <v>77.55341463414635</v>
      </c>
      <c r="AK6" s="31">
        <v>77.32073170731708</v>
      </c>
      <c r="AL6" s="31">
        <v>77.685121951219529</v>
      </c>
      <c r="AM6" s="31">
        <v>77.861951219512207</v>
      </c>
      <c r="AN6" s="31">
        <v>77.977560975609762</v>
      </c>
      <c r="AO6" s="31">
        <v>78.230487804878052</v>
      </c>
      <c r="AP6" s="31">
        <v>78.480487804878052</v>
      </c>
      <c r="AQ6" s="31">
        <v>78.662439024390238</v>
      </c>
      <c r="AR6" s="31">
        <v>78.8829268292683</v>
      </c>
      <c r="AS6" s="31">
        <v>79.236585365853671</v>
      </c>
      <c r="AT6" s="31">
        <v>79.487804878048777</v>
      </c>
      <c r="AU6" s="31">
        <v>79.590243902439028</v>
      </c>
      <c r="AV6" s="31">
        <v>79.839024390243921</v>
      </c>
      <c r="AW6" s="31">
        <v>80.141463414634146</v>
      </c>
      <c r="AX6" s="31">
        <v>80.292682926829286</v>
      </c>
      <c r="AY6" s="31">
        <v>80.643902439024387</v>
      </c>
      <c r="AZ6" s="31">
        <v>80.804390243902446</v>
      </c>
      <c r="BA6" s="31">
        <v>80.964878048780506</v>
      </c>
      <c r="BB6" s="31">
        <v>80.66178048780489</v>
      </c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</row>
    <row r="7" spans="1:70" s="14" customFormat="1" ht="17" thickBot="1">
      <c r="A7" s="30" t="s">
        <v>36</v>
      </c>
      <c r="B7" s="14" t="s">
        <v>214</v>
      </c>
      <c r="C7" s="14" t="s">
        <v>209</v>
      </c>
      <c r="D7" s="14" t="s">
        <v>210</v>
      </c>
      <c r="E7" s="31">
        <v>70.348780487804888</v>
      </c>
      <c r="F7" s="31">
        <v>70.512682926829271</v>
      </c>
      <c r="G7" s="31">
        <v>69.786829268292678</v>
      </c>
      <c r="H7" s="31">
        <v>70.304390243902461</v>
      </c>
      <c r="I7" s="31">
        <v>70.45951219512196</v>
      </c>
      <c r="J7" s="31">
        <v>70.163170731707325</v>
      </c>
      <c r="K7" s="31">
        <v>70.384878048780507</v>
      </c>
      <c r="L7" s="31">
        <v>70.264146341463416</v>
      </c>
      <c r="M7" s="31">
        <v>69.840731707317076</v>
      </c>
      <c r="N7" s="31">
        <v>69.3670731707317</v>
      </c>
      <c r="O7" s="31">
        <v>69.440243902439036</v>
      </c>
      <c r="P7" s="31">
        <v>69.677073170731731</v>
      </c>
      <c r="Q7" s="31">
        <v>70.176585365853683</v>
      </c>
      <c r="R7" s="31">
        <v>70.022682926829276</v>
      </c>
      <c r="S7" s="31">
        <v>70.086585365853665</v>
      </c>
      <c r="T7" s="31">
        <v>70.414634146341484</v>
      </c>
      <c r="U7" s="31">
        <v>70.532682926829281</v>
      </c>
      <c r="V7" s="31">
        <v>70.573414634146346</v>
      </c>
      <c r="W7" s="31">
        <v>70.643902439024387</v>
      </c>
      <c r="X7" s="31">
        <v>70.749512195121952</v>
      </c>
      <c r="Y7" s="31">
        <v>70.278048780487808</v>
      </c>
      <c r="Z7" s="31">
        <v>70.722195121951231</v>
      </c>
      <c r="AA7" s="31">
        <v>70.807804878048785</v>
      </c>
      <c r="AB7" s="31">
        <v>70.591463414634148</v>
      </c>
      <c r="AC7" s="31">
        <v>70.837560975609762</v>
      </c>
      <c r="AD7" s="31">
        <v>71.046341463414635</v>
      </c>
      <c r="AE7" s="31">
        <v>70.997317073170734</v>
      </c>
      <c r="AF7" s="31">
        <v>71.445609756097568</v>
      </c>
      <c r="AG7" s="31">
        <v>71.64146341463416</v>
      </c>
      <c r="AH7" s="31">
        <v>71.675609756097572</v>
      </c>
      <c r="AI7" s="31">
        <v>71.383902439024411</v>
      </c>
      <c r="AJ7" s="31">
        <v>71.898292682926837</v>
      </c>
      <c r="AK7" s="31">
        <v>72.271707317073179</v>
      </c>
      <c r="AL7" s="31">
        <v>72.767804878048793</v>
      </c>
      <c r="AM7" s="31">
        <v>72.972682926829265</v>
      </c>
      <c r="AN7" s="31">
        <v>73.074878048780505</v>
      </c>
      <c r="AO7" s="31">
        <v>73.714634146341467</v>
      </c>
      <c r="AP7" s="31">
        <v>73.824878048780505</v>
      </c>
      <c r="AQ7" s="31">
        <v>74.514634146341464</v>
      </c>
      <c r="AR7" s="31">
        <v>74.668292682926833</v>
      </c>
      <c r="AS7" s="31">
        <v>74.968292682926844</v>
      </c>
      <c r="AT7" s="31">
        <v>75.17317073170733</v>
      </c>
      <c r="AU7" s="31">
        <v>75.221951219512192</v>
      </c>
      <c r="AV7" s="31">
        <v>75.170731707317088</v>
      </c>
      <c r="AW7" s="31">
        <v>75.721951219512206</v>
      </c>
      <c r="AX7" s="31">
        <v>75.924390243902451</v>
      </c>
      <c r="AY7" s="31">
        <v>76.524390243902445</v>
      </c>
      <c r="AZ7" s="31">
        <v>76.724390243902462</v>
      </c>
      <c r="BA7" s="31">
        <v>76.975609756097569</v>
      </c>
      <c r="BB7" s="31">
        <v>77.078048780487805</v>
      </c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</row>
    <row r="8" spans="1:70" s="14" customFormat="1" ht="17" thickBot="1">
      <c r="A8" s="30" t="s">
        <v>37</v>
      </c>
      <c r="B8" s="14" t="s">
        <v>215</v>
      </c>
      <c r="C8" s="14" t="s">
        <v>209</v>
      </c>
      <c r="D8" s="14" t="s">
        <v>210</v>
      </c>
      <c r="E8" s="31">
        <v>72.176585365853654</v>
      </c>
      <c r="F8" s="31">
        <v>72.438292682926843</v>
      </c>
      <c r="G8" s="31">
        <v>72.319756097560983</v>
      </c>
      <c r="H8" s="31">
        <v>72.400487804878054</v>
      </c>
      <c r="I8" s="31">
        <v>72.485121951219526</v>
      </c>
      <c r="J8" s="31">
        <v>72.370731707317091</v>
      </c>
      <c r="K8" s="31">
        <v>72.444146341463423</v>
      </c>
      <c r="L8" s="31">
        <v>72.922195121951219</v>
      </c>
      <c r="M8" s="31">
        <v>73.12146341463415</v>
      </c>
      <c r="N8" s="31">
        <v>73.22097560975611</v>
      </c>
      <c r="O8" s="31">
        <v>73.343414634146342</v>
      </c>
      <c r="P8" s="31">
        <v>73.41463414634147</v>
      </c>
      <c r="Q8" s="31">
        <v>73.439024390243915</v>
      </c>
      <c r="R8" s="31">
        <v>73.682195121951224</v>
      </c>
      <c r="S8" s="31">
        <v>73.808292682926833</v>
      </c>
      <c r="T8" s="31">
        <v>74.075121951219529</v>
      </c>
      <c r="U8" s="31">
        <v>73.739756097560985</v>
      </c>
      <c r="V8" s="31">
        <v>74.632439024390266</v>
      </c>
      <c r="W8" s="31">
        <v>74.392926829268305</v>
      </c>
      <c r="X8" s="31">
        <v>74.219268292682926</v>
      </c>
      <c r="Y8" s="31">
        <v>74.101707317073178</v>
      </c>
      <c r="Z8" s="31">
        <v>74.230487804878067</v>
      </c>
      <c r="AA8" s="31">
        <v>74.551219512195118</v>
      </c>
      <c r="AB8" s="31">
        <v>74.420487804878064</v>
      </c>
      <c r="AC8" s="31">
        <v>74.562195121951234</v>
      </c>
      <c r="AD8" s="31">
        <v>74.427560975609765</v>
      </c>
      <c r="AE8" s="31">
        <v>74.579756097560974</v>
      </c>
      <c r="AF8" s="31">
        <v>74.691219512195133</v>
      </c>
      <c r="AG8" s="31">
        <v>74.771707317073179</v>
      </c>
      <c r="AH8" s="31">
        <v>74.799756097560973</v>
      </c>
      <c r="AI8" s="31">
        <v>74.805365853658543</v>
      </c>
      <c r="AJ8" s="31">
        <v>75.157804878048793</v>
      </c>
      <c r="AK8" s="31">
        <v>75.194146341463423</v>
      </c>
      <c r="AL8" s="31">
        <v>75.116829268292705</v>
      </c>
      <c r="AM8" s="31">
        <v>75.375121951219526</v>
      </c>
      <c r="AN8" s="31">
        <v>75.212682926829274</v>
      </c>
      <c r="AO8" s="31">
        <v>75.591463414634163</v>
      </c>
      <c r="AP8" s="31">
        <v>75.945121951219519</v>
      </c>
      <c r="AQ8" s="31">
        <v>76.139024390243918</v>
      </c>
      <c r="AR8" s="31">
        <v>76.341463414634148</v>
      </c>
      <c r="AS8" s="31">
        <v>76.592682926829269</v>
      </c>
      <c r="AT8" s="31">
        <v>76.792682926829286</v>
      </c>
      <c r="AU8" s="31">
        <v>76.895121951219508</v>
      </c>
      <c r="AV8" s="31">
        <v>77.143902439024401</v>
      </c>
      <c r="AW8" s="31">
        <v>77.492682926829275</v>
      </c>
      <c r="AX8" s="31">
        <v>77.84390243902439</v>
      </c>
      <c r="AY8" s="31">
        <v>78.095121951219539</v>
      </c>
      <c r="AZ8" s="31">
        <v>78.195121951219519</v>
      </c>
      <c r="BA8" s="31">
        <v>78.44634146341464</v>
      </c>
      <c r="BB8" s="31">
        <v>78.597560975609767</v>
      </c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</row>
    <row r="9" spans="1:70" s="14" customFormat="1" ht="17" thickBot="1">
      <c r="A9" s="30" t="s">
        <v>42</v>
      </c>
      <c r="B9" s="14" t="s">
        <v>216</v>
      </c>
      <c r="C9" s="14" t="s">
        <v>209</v>
      </c>
      <c r="D9" s="14" t="s">
        <v>210</v>
      </c>
      <c r="E9" s="31">
        <v>68.819756097560983</v>
      </c>
      <c r="F9" s="31">
        <v>68.844146341463414</v>
      </c>
      <c r="G9" s="31">
        <v>68.577804878048781</v>
      </c>
      <c r="H9" s="31">
        <v>69.012682926829271</v>
      </c>
      <c r="I9" s="31">
        <v>69.220975609756096</v>
      </c>
      <c r="J9" s="31">
        <v>68.977804878048772</v>
      </c>
      <c r="K9" s="31">
        <v>69.477073170731714</v>
      </c>
      <c r="L9" s="31">
        <v>69.666585365853678</v>
      </c>
      <c r="M9" s="31">
        <v>69.616341463414642</v>
      </c>
      <c r="N9" s="31">
        <v>69.503414634146353</v>
      </c>
      <c r="O9" s="31">
        <v>70.179512195121958</v>
      </c>
      <c r="P9" s="31">
        <v>70.017560975609769</v>
      </c>
      <c r="Q9" s="31">
        <v>70.707317073170728</v>
      </c>
      <c r="R9" s="31">
        <v>71.223658536585376</v>
      </c>
      <c r="S9" s="31">
        <v>71.134878048780493</v>
      </c>
      <c r="T9" s="31">
        <v>71.673658536585378</v>
      </c>
      <c r="U9" s="31">
        <v>71.812926829268292</v>
      </c>
      <c r="V9" s="31">
        <v>72.350243902439018</v>
      </c>
      <c r="W9" s="31">
        <v>72.89707317073173</v>
      </c>
      <c r="X9" s="31">
        <v>73.155365853658552</v>
      </c>
      <c r="Y9" s="31">
        <v>73.44</v>
      </c>
      <c r="Z9" s="31">
        <v>73.746585365853662</v>
      </c>
      <c r="AA9" s="31">
        <v>74.298048780487818</v>
      </c>
      <c r="AB9" s="31">
        <v>74.2009756097561</v>
      </c>
      <c r="AC9" s="31">
        <v>74.519024390243914</v>
      </c>
      <c r="AD9" s="31">
        <v>74.222926829268303</v>
      </c>
      <c r="AE9" s="31">
        <v>74.56</v>
      </c>
      <c r="AF9" s="31">
        <v>74.591951219512197</v>
      </c>
      <c r="AG9" s="31">
        <v>74.577073170731708</v>
      </c>
      <c r="AH9" s="31">
        <v>74.792195121951238</v>
      </c>
      <c r="AI9" s="31">
        <v>74.813170731707316</v>
      </c>
      <c r="AJ9" s="31">
        <v>75.227560975609762</v>
      </c>
      <c r="AK9" s="31">
        <v>75.455365853658549</v>
      </c>
      <c r="AL9" s="31">
        <v>75.705121951219525</v>
      </c>
      <c r="AM9" s="31">
        <v>76.395609756097556</v>
      </c>
      <c r="AN9" s="31">
        <v>76.409512195121962</v>
      </c>
      <c r="AO9" s="31">
        <v>76.69341463414635</v>
      </c>
      <c r="AP9" s="31">
        <v>76.878536585365865</v>
      </c>
      <c r="AQ9" s="31">
        <v>77.090731707317076</v>
      </c>
      <c r="AR9" s="31">
        <v>77.291219512195127</v>
      </c>
      <c r="AS9" s="31">
        <v>77.465853658536602</v>
      </c>
      <c r="AT9" s="31">
        <v>77.965853658536588</v>
      </c>
      <c r="AU9" s="31">
        <v>78.119512195121956</v>
      </c>
      <c r="AV9" s="31">
        <v>78.368292682926835</v>
      </c>
      <c r="AW9" s="31">
        <v>78.714634146341481</v>
      </c>
      <c r="AX9" s="31">
        <v>78.817073170731703</v>
      </c>
      <c r="AY9" s="31">
        <v>79.214634146341467</v>
      </c>
      <c r="AZ9" s="31">
        <v>79.263414634146358</v>
      </c>
      <c r="BA9" s="31">
        <v>79.568292682926838</v>
      </c>
      <c r="BB9" s="31">
        <v>79.719512195121965</v>
      </c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</row>
    <row r="10" spans="1:70" s="14" customFormat="1" ht="17" thickBot="1">
      <c r="A10" s="30" t="s">
        <v>47</v>
      </c>
      <c r="B10" s="14" t="s">
        <v>217</v>
      </c>
      <c r="C10" s="14" t="s">
        <v>209</v>
      </c>
      <c r="D10" s="14" t="s">
        <v>210</v>
      </c>
      <c r="E10" s="31">
        <v>69.868292682926835</v>
      </c>
      <c r="F10" s="31">
        <v>70.117073170731715</v>
      </c>
      <c r="G10" s="31">
        <v>70.314634146341476</v>
      </c>
      <c r="H10" s="31">
        <v>70.514634146341479</v>
      </c>
      <c r="I10" s="31">
        <v>70.663414634146349</v>
      </c>
      <c r="J10" s="31">
        <v>70.812195121951234</v>
      </c>
      <c r="K10" s="31">
        <v>70.960975609756119</v>
      </c>
      <c r="L10" s="31">
        <v>71.160975609756107</v>
      </c>
      <c r="M10" s="31">
        <v>71.309756097560978</v>
      </c>
      <c r="N10" s="31">
        <v>71.458536585365863</v>
      </c>
      <c r="O10" s="31">
        <v>71.658536585365866</v>
      </c>
      <c r="P10" s="31">
        <v>71.907317073170731</v>
      </c>
      <c r="Q10" s="31">
        <v>72.107317073170734</v>
      </c>
      <c r="R10" s="31">
        <v>72.356097560975613</v>
      </c>
      <c r="S10" s="31">
        <v>72.604878048780478</v>
      </c>
      <c r="T10" s="31">
        <v>72.853658536585385</v>
      </c>
      <c r="U10" s="31">
        <v>73.10243902439025</v>
      </c>
      <c r="V10" s="31">
        <v>73.351219512195129</v>
      </c>
      <c r="W10" s="31">
        <v>73.60243902439025</v>
      </c>
      <c r="X10" s="31">
        <v>73.851219512195129</v>
      </c>
      <c r="Y10" s="31">
        <v>74.051219512195132</v>
      </c>
      <c r="Z10" s="31">
        <v>74.3</v>
      </c>
      <c r="AA10" s="31">
        <v>74.5</v>
      </c>
      <c r="AB10" s="31">
        <v>74.8</v>
      </c>
      <c r="AC10" s="31">
        <v>75</v>
      </c>
      <c r="AD10" s="31">
        <v>75.3</v>
      </c>
      <c r="AE10" s="31">
        <v>75.599999999999994</v>
      </c>
      <c r="AF10" s="31">
        <v>75.8</v>
      </c>
      <c r="AG10" s="31">
        <v>76.099999999999994</v>
      </c>
      <c r="AH10" s="31">
        <v>76.348780487804873</v>
      </c>
      <c r="AI10" s="31">
        <v>76.599999999999994</v>
      </c>
      <c r="AJ10" s="31">
        <v>76.848780487804888</v>
      </c>
      <c r="AK10" s="31">
        <v>77.099999999999994</v>
      </c>
      <c r="AL10" s="31">
        <v>77.3</v>
      </c>
      <c r="AM10" s="31">
        <v>77.648780487804885</v>
      </c>
      <c r="AN10" s="31">
        <v>77.751219512195121</v>
      </c>
      <c r="AO10" s="31">
        <v>77.95365853658538</v>
      </c>
      <c r="AP10" s="31">
        <v>78.304878048780495</v>
      </c>
      <c r="AQ10" s="31">
        <v>78.456097560975621</v>
      </c>
      <c r="AR10" s="31">
        <v>78.607317073170748</v>
      </c>
      <c r="AS10" s="31">
        <v>78.958536585365863</v>
      </c>
      <c r="AT10" s="31">
        <v>79.058536585365871</v>
      </c>
      <c r="AU10" s="31">
        <v>79.260975609756116</v>
      </c>
      <c r="AV10" s="31">
        <v>79.263414634146358</v>
      </c>
      <c r="AW10" s="31">
        <v>80.163414634146349</v>
      </c>
      <c r="AX10" s="31">
        <v>80.114634146341473</v>
      </c>
      <c r="AY10" s="31">
        <v>80.514634146341479</v>
      </c>
      <c r="AZ10" s="31">
        <v>80.814634146341476</v>
      </c>
      <c r="BA10" s="31">
        <v>80.868292682926835</v>
      </c>
      <c r="BB10" s="31">
        <v>81.068292682926838</v>
      </c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</row>
    <row r="11" spans="1:70" s="14" customFormat="1" ht="17" thickBot="1">
      <c r="A11" s="30" t="s">
        <v>46</v>
      </c>
      <c r="B11" s="14" t="s">
        <v>218</v>
      </c>
      <c r="C11" s="14" t="s">
        <v>209</v>
      </c>
      <c r="D11" s="14" t="s">
        <v>210</v>
      </c>
      <c r="E11" s="31">
        <v>69.620292682926845</v>
      </c>
      <c r="F11" s="31">
        <v>69.826390243902452</v>
      </c>
      <c r="G11" s="31">
        <v>70.010097560975623</v>
      </c>
      <c r="H11" s="31">
        <v>70.171951219512209</v>
      </c>
      <c r="I11" s="31">
        <v>70.311951219512196</v>
      </c>
      <c r="J11" s="31">
        <v>70.426146341463422</v>
      </c>
      <c r="K11" s="31">
        <v>70.508560975609768</v>
      </c>
      <c r="L11" s="31">
        <v>70.562146341463418</v>
      </c>
      <c r="M11" s="31">
        <v>70.592878048780491</v>
      </c>
      <c r="N11" s="31">
        <v>70.612658536585371</v>
      </c>
      <c r="O11" s="31">
        <v>70.640902439024401</v>
      </c>
      <c r="P11" s="31">
        <v>70.696463414634152</v>
      </c>
      <c r="Q11" s="31">
        <v>70.794268292682943</v>
      </c>
      <c r="R11" s="31">
        <v>70.941804878048785</v>
      </c>
      <c r="S11" s="31">
        <v>71.141121951219503</v>
      </c>
      <c r="T11" s="31">
        <v>71.386780487804884</v>
      </c>
      <c r="U11" s="31">
        <v>71.666463414634151</v>
      </c>
      <c r="V11" s="31">
        <v>71.961804878048795</v>
      </c>
      <c r="W11" s="31">
        <v>72.255926829268304</v>
      </c>
      <c r="X11" s="31">
        <v>72.542365853658538</v>
      </c>
      <c r="Y11" s="31">
        <v>72.818634146341466</v>
      </c>
      <c r="Z11" s="31">
        <v>73.089195121951235</v>
      </c>
      <c r="AA11" s="31">
        <v>73.361414634146342</v>
      </c>
      <c r="AB11" s="31">
        <v>73.637707317073179</v>
      </c>
      <c r="AC11" s="31">
        <v>73.917000000000016</v>
      </c>
      <c r="AD11" s="31">
        <v>74.191731707317089</v>
      </c>
      <c r="AE11" s="31">
        <v>74.453317073170737</v>
      </c>
      <c r="AF11" s="31">
        <v>74.69626829268293</v>
      </c>
      <c r="AG11" s="31">
        <v>74.918609756097567</v>
      </c>
      <c r="AH11" s="31">
        <v>75.122878048780493</v>
      </c>
      <c r="AI11" s="31">
        <v>75.316121951219529</v>
      </c>
      <c r="AJ11" s="31">
        <v>75.319512195121959</v>
      </c>
      <c r="AK11" s="31">
        <v>75.819512195121959</v>
      </c>
      <c r="AL11" s="31">
        <v>75.870731707317091</v>
      </c>
      <c r="AM11" s="31">
        <v>76.270731707317069</v>
      </c>
      <c r="AN11" s="31">
        <v>76.421951219512209</v>
      </c>
      <c r="AO11" s="31">
        <v>76.67317073170733</v>
      </c>
      <c r="AP11" s="31">
        <v>77.073170731707322</v>
      </c>
      <c r="AQ11" s="31">
        <v>77.475609756097569</v>
      </c>
      <c r="AR11" s="31">
        <v>77.72682926829269</v>
      </c>
      <c r="AS11" s="31">
        <v>77.926829268292693</v>
      </c>
      <c r="AT11" s="31">
        <v>78.329268292682926</v>
      </c>
      <c r="AU11" s="31">
        <v>78.229268292682931</v>
      </c>
      <c r="AV11" s="31">
        <v>78.380487804878058</v>
      </c>
      <c r="AW11" s="31">
        <v>78.680487804878069</v>
      </c>
      <c r="AX11" s="31">
        <v>78.931707317073176</v>
      </c>
      <c r="AY11" s="31">
        <v>79.131707317073193</v>
      </c>
      <c r="AZ11" s="31">
        <v>79.534146341463426</v>
      </c>
      <c r="BA11" s="31">
        <v>79.736585365853671</v>
      </c>
      <c r="BB11" s="31">
        <v>79.836585365853679</v>
      </c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</row>
    <row r="12" spans="1:70" s="14" customFormat="1" ht="17" thickBot="1">
      <c r="A12" s="30" t="s">
        <v>34</v>
      </c>
      <c r="B12" s="14" t="s">
        <v>219</v>
      </c>
      <c r="C12" s="14" t="s">
        <v>209</v>
      </c>
      <c r="D12" s="14" t="s">
        <v>210</v>
      </c>
      <c r="E12" s="31">
        <v>68.725560975609767</v>
      </c>
      <c r="F12" s="31">
        <v>69.050756097560992</v>
      </c>
      <c r="G12" s="31">
        <v>69.367902439024405</v>
      </c>
      <c r="H12" s="31">
        <v>69.677975609756103</v>
      </c>
      <c r="I12" s="31">
        <v>69.983024390243898</v>
      </c>
      <c r="J12" s="31">
        <v>70.282560975609769</v>
      </c>
      <c r="K12" s="31">
        <v>70.577146341463433</v>
      </c>
      <c r="L12" s="31">
        <v>70.865292682926835</v>
      </c>
      <c r="M12" s="31">
        <v>71.146512195121957</v>
      </c>
      <c r="N12" s="31">
        <v>71.422756097560978</v>
      </c>
      <c r="O12" s="31">
        <v>71.694000000000003</v>
      </c>
      <c r="P12" s="31">
        <v>71.961146341463419</v>
      </c>
      <c r="Q12" s="31">
        <v>72.227146341463424</v>
      </c>
      <c r="R12" s="31">
        <v>72.49146341463414</v>
      </c>
      <c r="S12" s="31">
        <v>72.756560975609773</v>
      </c>
      <c r="T12" s="31">
        <v>73.024463414634155</v>
      </c>
      <c r="U12" s="31">
        <v>73.295658536585378</v>
      </c>
      <c r="V12" s="31">
        <v>73.571707317073177</v>
      </c>
      <c r="W12" s="31">
        <v>73.851219512195115</v>
      </c>
      <c r="X12" s="31">
        <v>74.132707317073169</v>
      </c>
      <c r="Y12" s="31">
        <v>74.415292682926847</v>
      </c>
      <c r="Z12" s="31">
        <v>74.697048780487805</v>
      </c>
      <c r="AA12" s="31">
        <v>74.976000000000013</v>
      </c>
      <c r="AB12" s="31">
        <v>75.249170731707338</v>
      </c>
      <c r="AC12" s="31">
        <v>75.514512195121966</v>
      </c>
      <c r="AD12" s="31">
        <v>75.769975609756088</v>
      </c>
      <c r="AE12" s="31">
        <v>76.01600000000002</v>
      </c>
      <c r="AF12" s="31">
        <v>76.251487804878067</v>
      </c>
      <c r="AG12" s="31">
        <v>76.47736585365854</v>
      </c>
      <c r="AH12" s="31">
        <v>76.687804878048794</v>
      </c>
      <c r="AI12" s="31">
        <v>76.939024390243915</v>
      </c>
      <c r="AJ12" s="31">
        <v>77.136585365853662</v>
      </c>
      <c r="AK12" s="31">
        <v>77.3829268292683</v>
      </c>
      <c r="AL12" s="31">
        <v>77.390243902439039</v>
      </c>
      <c r="AM12" s="31">
        <v>77.639024390243918</v>
      </c>
      <c r="AN12" s="31">
        <v>77.585365853658544</v>
      </c>
      <c r="AO12" s="31">
        <v>77.685365853658539</v>
      </c>
      <c r="AP12" s="31">
        <v>78.136585365853662</v>
      </c>
      <c r="AQ12" s="31">
        <v>77.839024390243921</v>
      </c>
      <c r="AR12" s="31">
        <v>77.987804878048792</v>
      </c>
      <c r="AS12" s="31">
        <v>77.887804878048797</v>
      </c>
      <c r="AT12" s="31">
        <v>78.387804878048783</v>
      </c>
      <c r="AU12" s="31">
        <v>78.641463414634146</v>
      </c>
      <c r="AV12" s="31">
        <v>78.841463414634148</v>
      </c>
      <c r="AW12" s="31">
        <v>79.039024390243895</v>
      </c>
      <c r="AX12" s="31">
        <v>79.239024390243912</v>
      </c>
      <c r="AY12" s="31">
        <v>79.439024390243915</v>
      </c>
      <c r="AZ12" s="31">
        <v>79.439024390243915</v>
      </c>
      <c r="BA12" s="31">
        <v>79.939024390243915</v>
      </c>
      <c r="BB12" s="31">
        <v>80.18780487804878</v>
      </c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</row>
    <row r="13" spans="1:70" s="14" customFormat="1" ht="17" thickBot="1">
      <c r="A13" s="30" t="s">
        <v>49</v>
      </c>
      <c r="B13" s="14" t="s">
        <v>220</v>
      </c>
      <c r="C13" s="14" t="s">
        <v>209</v>
      </c>
      <c r="D13" s="14" t="s">
        <v>210</v>
      </c>
      <c r="E13" s="31">
        <v>69.123902439024405</v>
      </c>
      <c r="F13" s="31">
        <v>69.760243902439043</v>
      </c>
      <c r="G13" s="31">
        <v>69.149756097560982</v>
      </c>
      <c r="H13" s="31">
        <v>69.248048780487821</v>
      </c>
      <c r="I13" s="31">
        <v>70.311707317073186</v>
      </c>
      <c r="J13" s="31">
        <v>70.171707317073185</v>
      </c>
      <c r="K13" s="31">
        <v>70.92609756097562</v>
      </c>
      <c r="L13" s="31">
        <v>70.95658536585367</v>
      </c>
      <c r="M13" s="31">
        <v>70.78</v>
      </c>
      <c r="N13" s="31">
        <v>70.81195121951221</v>
      </c>
      <c r="O13" s="31">
        <v>71.558780487804881</v>
      </c>
      <c r="P13" s="31">
        <v>71.806829268292688</v>
      </c>
      <c r="Q13" s="31">
        <v>72.075365853658553</v>
      </c>
      <c r="R13" s="31">
        <v>72.026341463414639</v>
      </c>
      <c r="S13" s="31">
        <v>72.734390243902453</v>
      </c>
      <c r="T13" s="31">
        <v>72.647317073170754</v>
      </c>
      <c r="U13" s="31">
        <v>72.991951219512202</v>
      </c>
      <c r="V13" s="31">
        <v>73.364634146341473</v>
      </c>
      <c r="W13" s="31">
        <v>73.693170731707326</v>
      </c>
      <c r="X13" s="31">
        <v>74.002682926829266</v>
      </c>
      <c r="Y13" s="31">
        <v>73.943170731707326</v>
      </c>
      <c r="Z13" s="31">
        <v>74.353902439024395</v>
      </c>
      <c r="AA13" s="31">
        <v>74.814634146341476</v>
      </c>
      <c r="AB13" s="31">
        <v>74.640243902439025</v>
      </c>
      <c r="AC13" s="31">
        <v>75.389512195121952</v>
      </c>
      <c r="AD13" s="31">
        <v>75.495365853658541</v>
      </c>
      <c r="AE13" s="31">
        <v>75.810731707317089</v>
      </c>
      <c r="AF13" s="31">
        <v>76.225121951219521</v>
      </c>
      <c r="AG13" s="31">
        <v>76.405609756097576</v>
      </c>
      <c r="AH13" s="31">
        <v>76.804878048780495</v>
      </c>
      <c r="AI13" s="31">
        <v>76.859024390243917</v>
      </c>
      <c r="AJ13" s="31">
        <v>76.878048780487802</v>
      </c>
      <c r="AK13" s="31">
        <v>77.237804878048792</v>
      </c>
      <c r="AL13" s="31">
        <v>77.510000000000005</v>
      </c>
      <c r="AM13" s="31">
        <v>77.749756097560976</v>
      </c>
      <c r="AN13" s="31">
        <v>78.014390243902454</v>
      </c>
      <c r="AO13" s="31">
        <v>78.331951219512206</v>
      </c>
      <c r="AP13" s="31">
        <v>78.628536585365865</v>
      </c>
      <c r="AQ13" s="31">
        <v>78.426829268292693</v>
      </c>
      <c r="AR13" s="31">
        <v>78.826829268292698</v>
      </c>
      <c r="AS13" s="31">
        <v>79.426829268292678</v>
      </c>
      <c r="AT13" s="31">
        <v>79.82926829268294</v>
      </c>
      <c r="AU13" s="31">
        <v>79.978048780487811</v>
      </c>
      <c r="AV13" s="31">
        <v>79.93170731707319</v>
      </c>
      <c r="AW13" s="31">
        <v>80.729268292682931</v>
      </c>
      <c r="AX13" s="31">
        <v>80.580487804878061</v>
      </c>
      <c r="AY13" s="31">
        <v>81.131707317073179</v>
      </c>
      <c r="AZ13" s="31">
        <v>81.285365853658533</v>
      </c>
      <c r="BA13" s="31">
        <v>81.385365853658527</v>
      </c>
      <c r="BB13" s="31">
        <v>81.436585365853659</v>
      </c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</row>
    <row r="14" spans="1:70" s="14" customFormat="1" ht="17" thickBot="1">
      <c r="A14" s="30" t="s">
        <v>35</v>
      </c>
      <c r="B14" s="14" t="s">
        <v>221</v>
      </c>
      <c r="C14" s="14" t="s">
        <v>209</v>
      </c>
      <c r="D14" s="14" t="s">
        <v>210</v>
      </c>
      <c r="E14" s="31">
        <v>67.666097560975629</v>
      </c>
      <c r="F14" s="31">
        <v>68.31</v>
      </c>
      <c r="G14" s="31">
        <v>68.594878048780501</v>
      </c>
      <c r="H14" s="31">
        <v>69.658048780487832</v>
      </c>
      <c r="I14" s="31">
        <v>70.132439024390251</v>
      </c>
      <c r="J14" s="31">
        <v>70.201951219512196</v>
      </c>
      <c r="K14" s="31">
        <v>70.986585365853671</v>
      </c>
      <c r="L14" s="31">
        <v>71.276585365853663</v>
      </c>
      <c r="M14" s="31">
        <v>71.61121951219512</v>
      </c>
      <c r="N14" s="31">
        <v>71.838780487804883</v>
      </c>
      <c r="O14" s="31">
        <v>71.950243902439027</v>
      </c>
      <c r="P14" s="31">
        <v>72.882926829268314</v>
      </c>
      <c r="Q14" s="31">
        <v>73.506585365853667</v>
      </c>
      <c r="R14" s="31">
        <v>73.757560975609749</v>
      </c>
      <c r="S14" s="31">
        <v>74.393902439024387</v>
      </c>
      <c r="T14" s="31">
        <v>75.057317073170736</v>
      </c>
      <c r="U14" s="31">
        <v>75.456829268292708</v>
      </c>
      <c r="V14" s="31">
        <v>75.898292682926837</v>
      </c>
      <c r="W14" s="31">
        <v>76.038292682926837</v>
      </c>
      <c r="X14" s="31">
        <v>76.337560975609776</v>
      </c>
      <c r="Y14" s="31">
        <v>76.091707317073173</v>
      </c>
      <c r="Z14" s="31">
        <v>76.41439024390246</v>
      </c>
      <c r="AA14" s="31">
        <v>76.922926829268306</v>
      </c>
      <c r="AB14" s="31">
        <v>76.961463414634167</v>
      </c>
      <c r="AC14" s="31">
        <v>77.365365853658531</v>
      </c>
      <c r="AD14" s="31">
        <v>77.65048780487804</v>
      </c>
      <c r="AE14" s="31">
        <v>78.064634146341476</v>
      </c>
      <c r="AF14" s="31">
        <v>78.483658536585381</v>
      </c>
      <c r="AG14" s="31">
        <v>78.399268292682933</v>
      </c>
      <c r="AH14" s="31">
        <v>78.818048780487814</v>
      </c>
      <c r="AI14" s="31">
        <v>78.836829268292689</v>
      </c>
      <c r="AJ14" s="31">
        <v>79.100731707317081</v>
      </c>
      <c r="AK14" s="31">
        <v>79.153902439024392</v>
      </c>
      <c r="AL14" s="31">
        <v>79.293658536585369</v>
      </c>
      <c r="AM14" s="31">
        <v>79.687073170731708</v>
      </c>
      <c r="AN14" s="31">
        <v>79.536341463414658</v>
      </c>
      <c r="AO14" s="31">
        <v>80.200243902439041</v>
      </c>
      <c r="AP14" s="31">
        <v>80.424146341463413</v>
      </c>
      <c r="AQ14" s="31">
        <v>80.501463414634159</v>
      </c>
      <c r="AR14" s="31">
        <v>80.570731707317094</v>
      </c>
      <c r="AS14" s="31">
        <v>81.076097560975626</v>
      </c>
      <c r="AT14" s="31">
        <v>81.417073170731712</v>
      </c>
      <c r="AU14" s="31">
        <v>81.563414634146341</v>
      </c>
      <c r="AV14" s="31">
        <v>81.760000000000005</v>
      </c>
      <c r="AW14" s="31">
        <v>82.03024390243904</v>
      </c>
      <c r="AX14" s="31">
        <v>81.925121951219523</v>
      </c>
      <c r="AY14" s="31">
        <v>82.321951219512201</v>
      </c>
      <c r="AZ14" s="31">
        <v>82.507073170731715</v>
      </c>
      <c r="BA14" s="31">
        <v>82.587560975609776</v>
      </c>
      <c r="BB14" s="31">
        <v>82.931463414634152</v>
      </c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</row>
    <row r="15" spans="1:70" s="14" customFormat="1" ht="17" thickBot="1">
      <c r="A15" s="30" t="s">
        <v>30</v>
      </c>
      <c r="B15" s="14" t="s">
        <v>222</v>
      </c>
      <c r="C15" s="14" t="s">
        <v>209</v>
      </c>
      <c r="D15" s="14" t="s">
        <v>210</v>
      </c>
      <c r="E15" s="31">
        <v>57.035121951219516</v>
      </c>
      <c r="F15" s="31">
        <v>57.629682926829275</v>
      </c>
      <c r="G15" s="31">
        <v>58.157292682926837</v>
      </c>
      <c r="H15" s="31">
        <v>58.621951219512205</v>
      </c>
      <c r="I15" s="31">
        <v>59.036609756097562</v>
      </c>
      <c r="J15" s="31">
        <v>59.414731707317074</v>
      </c>
      <c r="K15" s="31">
        <v>59.774219512195124</v>
      </c>
      <c r="L15" s="31">
        <v>60.130512195121959</v>
      </c>
      <c r="M15" s="31">
        <v>60.500536585365865</v>
      </c>
      <c r="N15" s="31">
        <v>60.895780487804885</v>
      </c>
      <c r="O15" s="31">
        <v>61.32665853658537</v>
      </c>
      <c r="P15" s="31">
        <v>61.797634146341466</v>
      </c>
      <c r="Q15" s="31">
        <v>62.301243902439033</v>
      </c>
      <c r="R15" s="31">
        <v>62.828585365853677</v>
      </c>
      <c r="S15" s="31">
        <v>63.373756097560985</v>
      </c>
      <c r="T15" s="31">
        <v>63.928853658536589</v>
      </c>
      <c r="U15" s="31">
        <v>64.485487804878048</v>
      </c>
      <c r="V15" s="31">
        <v>65.033804878048784</v>
      </c>
      <c r="W15" s="31">
        <v>65.567390243902452</v>
      </c>
      <c r="X15" s="31">
        <v>66.080853658536597</v>
      </c>
      <c r="Y15" s="31">
        <v>66.571853658536597</v>
      </c>
      <c r="Z15" s="31">
        <v>67.03995121951219</v>
      </c>
      <c r="AA15" s="31">
        <v>67.491097560975618</v>
      </c>
      <c r="AB15" s="31">
        <v>67.930243902439031</v>
      </c>
      <c r="AC15" s="31">
        <v>68.358878048780497</v>
      </c>
      <c r="AD15" s="31">
        <v>68.778902439024407</v>
      </c>
      <c r="AE15" s="31">
        <v>69.191707317073181</v>
      </c>
      <c r="AF15" s="31">
        <v>69.598219512195129</v>
      </c>
      <c r="AG15" s="31">
        <v>69.999317073170744</v>
      </c>
      <c r="AH15" s="31">
        <v>70.395951219512199</v>
      </c>
      <c r="AI15" s="31">
        <v>70.791097560975615</v>
      </c>
      <c r="AJ15" s="31">
        <v>71.186341463414649</v>
      </c>
      <c r="AK15" s="31">
        <v>71.581707317073182</v>
      </c>
      <c r="AL15" s="31">
        <v>71.974195121951226</v>
      </c>
      <c r="AM15" s="31">
        <v>72.362219512195139</v>
      </c>
      <c r="AN15" s="31">
        <v>72.737634146341463</v>
      </c>
      <c r="AO15" s="31">
        <v>73.094292682926834</v>
      </c>
      <c r="AP15" s="31">
        <v>73.426048780487818</v>
      </c>
      <c r="AQ15" s="31">
        <v>73.731878048780501</v>
      </c>
      <c r="AR15" s="31">
        <v>74.013243902439029</v>
      </c>
      <c r="AS15" s="31">
        <v>74.274243902439039</v>
      </c>
      <c r="AT15" s="31">
        <v>74.52046341463415</v>
      </c>
      <c r="AU15" s="31">
        <v>74.762073170731711</v>
      </c>
      <c r="AV15" s="31">
        <v>75.004731707317077</v>
      </c>
      <c r="AW15" s="31">
        <v>75.25</v>
      </c>
      <c r="AX15" s="31">
        <v>75.498902439024391</v>
      </c>
      <c r="AY15" s="31">
        <v>75.749975609756106</v>
      </c>
      <c r="AZ15" s="31">
        <v>75.99714634146342</v>
      </c>
      <c r="BA15" s="31">
        <v>76.236341463414647</v>
      </c>
      <c r="BB15" s="31">
        <v>76.465560975609762</v>
      </c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</row>
    <row r="16" spans="1:70" s="14" customFormat="1" ht="17" thickBot="1">
      <c r="A16" s="30" t="s">
        <v>50</v>
      </c>
      <c r="B16" s="14" t="s">
        <v>223</v>
      </c>
      <c r="C16" s="14" t="s">
        <v>209</v>
      </c>
      <c r="D16" s="14" t="s">
        <v>210</v>
      </c>
      <c r="E16" s="31">
        <v>73.392682926829266</v>
      </c>
      <c r="F16" s="31">
        <v>73.652682926829272</v>
      </c>
      <c r="G16" s="31">
        <v>73.323902439024408</v>
      </c>
      <c r="H16" s="31">
        <v>73.337073170731713</v>
      </c>
      <c r="I16" s="31">
        <v>73.704146341463428</v>
      </c>
      <c r="J16" s="31">
        <v>73.568780487804887</v>
      </c>
      <c r="K16" s="31">
        <v>73.512926829268309</v>
      </c>
      <c r="L16" s="31">
        <v>73.804146341463422</v>
      </c>
      <c r="M16" s="31">
        <v>73.612682926829279</v>
      </c>
      <c r="N16" s="31">
        <v>73.539512195121972</v>
      </c>
      <c r="O16" s="31">
        <v>73.585609756097568</v>
      </c>
      <c r="P16" s="31">
        <v>73.809512195121968</v>
      </c>
      <c r="Q16" s="31">
        <v>73.727073170731728</v>
      </c>
      <c r="R16" s="31">
        <v>74.143902439024401</v>
      </c>
      <c r="S16" s="31">
        <v>74.536829268292692</v>
      </c>
      <c r="T16" s="31">
        <v>74.498780487804893</v>
      </c>
      <c r="U16" s="31">
        <v>74.647073170731716</v>
      </c>
      <c r="V16" s="31">
        <v>75.221463414634158</v>
      </c>
      <c r="W16" s="31">
        <v>75.145121951219522</v>
      </c>
      <c r="X16" s="31">
        <v>75.606097560975613</v>
      </c>
      <c r="Y16" s="31">
        <v>75.743170731707323</v>
      </c>
      <c r="Z16" s="31">
        <v>75.934390243902456</v>
      </c>
      <c r="AA16" s="31">
        <v>75.988536585365864</v>
      </c>
      <c r="AB16" s="31">
        <v>76.164146341463422</v>
      </c>
      <c r="AC16" s="31">
        <v>76.233170731707318</v>
      </c>
      <c r="AD16" s="31">
        <v>76.284634146341475</v>
      </c>
      <c r="AE16" s="31">
        <v>76.270487804878059</v>
      </c>
      <c r="AF16" s="31">
        <v>76.70512195121951</v>
      </c>
      <c r="AG16" s="31">
        <v>76.890243902439025</v>
      </c>
      <c r="AH16" s="31">
        <v>76.734146341463429</v>
      </c>
      <c r="AI16" s="31">
        <v>76.878048780487802</v>
      </c>
      <c r="AJ16" s="31">
        <v>77</v>
      </c>
      <c r="AK16" s="31">
        <v>77.217073170731723</v>
      </c>
      <c r="AL16" s="31">
        <v>76.916585365853663</v>
      </c>
      <c r="AM16" s="31">
        <v>77.375121951219512</v>
      </c>
      <c r="AN16" s="31">
        <v>77.404634146341479</v>
      </c>
      <c r="AO16" s="31">
        <v>77.435609756097563</v>
      </c>
      <c r="AP16" s="31">
        <v>77.794390243902441</v>
      </c>
      <c r="AQ16" s="31">
        <v>77.882926829268314</v>
      </c>
      <c r="AR16" s="31">
        <v>77.836585365853665</v>
      </c>
      <c r="AS16" s="31">
        <v>77.987804878048792</v>
      </c>
      <c r="AT16" s="31">
        <v>78.190243902439036</v>
      </c>
      <c r="AU16" s="31">
        <v>78.292682926829272</v>
      </c>
      <c r="AV16" s="31">
        <v>78.492682926829289</v>
      </c>
      <c r="AW16" s="31">
        <v>79.095121951219525</v>
      </c>
      <c r="AX16" s="31">
        <v>79.346341463414646</v>
      </c>
      <c r="AY16" s="31">
        <v>79.697560975609761</v>
      </c>
      <c r="AZ16" s="31">
        <v>80.097560975609753</v>
      </c>
      <c r="BA16" s="31">
        <v>80.251219512195121</v>
      </c>
      <c r="BB16" s="31">
        <v>80.548780487804891</v>
      </c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</row>
    <row r="17" spans="1:70" s="14" customFormat="1" ht="17" thickBot="1">
      <c r="A17" s="30" t="s">
        <v>38</v>
      </c>
      <c r="B17" s="14" t="s">
        <v>224</v>
      </c>
      <c r="C17" s="14" t="s">
        <v>209</v>
      </c>
      <c r="D17" s="14" t="s">
        <v>210</v>
      </c>
      <c r="E17" s="31">
        <v>63.036585365853661</v>
      </c>
      <c r="F17" s="31">
        <v>63.465560975609762</v>
      </c>
      <c r="G17" s="31">
        <v>63.890878048780486</v>
      </c>
      <c r="H17" s="31">
        <v>64.310560975609775</v>
      </c>
      <c r="I17" s="31">
        <v>64.723195121951221</v>
      </c>
      <c r="J17" s="31">
        <v>65.128853658536585</v>
      </c>
      <c r="K17" s="31">
        <v>65.526682926829281</v>
      </c>
      <c r="L17" s="31">
        <v>65.918780487804881</v>
      </c>
      <c r="M17" s="31">
        <v>66.30663414634148</v>
      </c>
      <c r="N17" s="31">
        <v>66.691731707317075</v>
      </c>
      <c r="O17" s="31">
        <v>67.073170731707322</v>
      </c>
      <c r="P17" s="31">
        <v>66.770731707317083</v>
      </c>
      <c r="Q17" s="31">
        <v>68.324390243902442</v>
      </c>
      <c r="R17" s="31">
        <v>67.524390243902445</v>
      </c>
      <c r="S17" s="31">
        <v>68.019512195121962</v>
      </c>
      <c r="T17" s="31">
        <v>68.309756097560978</v>
      </c>
      <c r="U17" s="31">
        <v>68.860975609756096</v>
      </c>
      <c r="V17" s="31">
        <v>70.012195121951223</v>
      </c>
      <c r="W17" s="31">
        <v>70.317073170731717</v>
      </c>
      <c r="X17" s="31">
        <v>71.168292682926847</v>
      </c>
      <c r="Y17" s="31">
        <v>71.214634146341467</v>
      </c>
      <c r="Z17" s="31">
        <v>71.614634146341473</v>
      </c>
      <c r="AA17" s="31">
        <v>72.41463414634147</v>
      </c>
      <c r="AB17" s="31">
        <v>72.265853658536599</v>
      </c>
      <c r="AC17" s="31">
        <v>72.51463414634145</v>
      </c>
      <c r="AD17" s="31">
        <v>72.814634146341476</v>
      </c>
      <c r="AE17" s="31">
        <v>73.265853658536585</v>
      </c>
      <c r="AF17" s="31">
        <v>73.665853658536591</v>
      </c>
      <c r="AG17" s="31">
        <v>73.714634146341467</v>
      </c>
      <c r="AH17" s="31">
        <v>74.265853658536599</v>
      </c>
      <c r="AI17" s="31">
        <v>73.965853658536588</v>
      </c>
      <c r="AJ17" s="31">
        <v>74.014634146341464</v>
      </c>
      <c r="AK17" s="31">
        <v>74.312195121951234</v>
      </c>
      <c r="AL17" s="31">
        <v>74.512195121951223</v>
      </c>
      <c r="AM17" s="31">
        <v>74.91463414634147</v>
      </c>
      <c r="AN17" s="31">
        <v>75.31219512195122</v>
      </c>
      <c r="AO17" s="31">
        <v>75.260975609756116</v>
      </c>
      <c r="AP17" s="31">
        <v>75.412195121951228</v>
      </c>
      <c r="AQ17" s="31">
        <v>75.712195121951225</v>
      </c>
      <c r="AR17" s="31">
        <v>75.963414634146346</v>
      </c>
      <c r="AS17" s="31">
        <v>76.314634146341476</v>
      </c>
      <c r="AT17" s="31">
        <v>76.81463414634149</v>
      </c>
      <c r="AU17" s="31">
        <v>77.065853658536597</v>
      </c>
      <c r="AV17" s="31">
        <v>77.219512195121965</v>
      </c>
      <c r="AW17" s="31">
        <v>77.670731707317088</v>
      </c>
      <c r="AX17" s="31">
        <v>78.070731707317094</v>
      </c>
      <c r="AY17" s="31">
        <v>78.419512195121953</v>
      </c>
      <c r="AZ17" s="31">
        <v>78.321951219512201</v>
      </c>
      <c r="BA17" s="31">
        <v>78.524390243902459</v>
      </c>
      <c r="BB17" s="31">
        <v>78.72682926829269</v>
      </c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</row>
    <row r="18" spans="1:70" s="14" customFormat="1" ht="17" thickBot="1">
      <c r="A18" s="30" t="s">
        <v>40</v>
      </c>
      <c r="B18" s="14" t="s">
        <v>225</v>
      </c>
      <c r="C18" s="14" t="s">
        <v>209</v>
      </c>
      <c r="D18" s="14" t="s">
        <v>210</v>
      </c>
      <c r="E18" s="31">
        <v>69.109268292682941</v>
      </c>
      <c r="F18" s="31">
        <v>69.480487804878052</v>
      </c>
      <c r="G18" s="31">
        <v>69.519024390243914</v>
      </c>
      <c r="H18" s="31">
        <v>69.681219512195128</v>
      </c>
      <c r="I18" s="31">
        <v>70.399756097560982</v>
      </c>
      <c r="J18" s="31">
        <v>70.80926829268293</v>
      </c>
      <c r="K18" s="31">
        <v>71.055121951219519</v>
      </c>
      <c r="L18" s="31">
        <v>71.25292682926829</v>
      </c>
      <c r="M18" s="31">
        <v>71.537804878048789</v>
      </c>
      <c r="N18" s="31">
        <v>71.057560975609761</v>
      </c>
      <c r="O18" s="31">
        <v>72.027317073170735</v>
      </c>
      <c r="P18" s="31">
        <v>71.630243902439034</v>
      </c>
      <c r="Q18" s="31">
        <v>72.8180487804878</v>
      </c>
      <c r="R18" s="31">
        <v>72.610731707317086</v>
      </c>
      <c r="S18" s="31">
        <v>72.969756097560989</v>
      </c>
      <c r="T18" s="31">
        <v>73.318780487804872</v>
      </c>
      <c r="U18" s="31">
        <v>73.642682926829295</v>
      </c>
      <c r="V18" s="31">
        <v>74.131951219512203</v>
      </c>
      <c r="W18" s="31">
        <v>74.295609756097562</v>
      </c>
      <c r="X18" s="31">
        <v>74.818780487804872</v>
      </c>
      <c r="Y18" s="31">
        <v>75.349268292682936</v>
      </c>
      <c r="Z18" s="31">
        <v>75.52853658536587</v>
      </c>
      <c r="AA18" s="31">
        <v>76.134146341463421</v>
      </c>
      <c r="AB18" s="31">
        <v>75.9090243902439</v>
      </c>
      <c r="AC18" s="31">
        <v>76.295365853658552</v>
      </c>
      <c r="AD18" s="31">
        <v>76.259512195121957</v>
      </c>
      <c r="AE18" s="31">
        <v>76.510487804878053</v>
      </c>
      <c r="AF18" s="31">
        <v>76.728048780487825</v>
      </c>
      <c r="AG18" s="31">
        <v>76.74707317073171</v>
      </c>
      <c r="AH18" s="31">
        <v>76.813658536585379</v>
      </c>
      <c r="AI18" s="31">
        <v>76.837560975609762</v>
      </c>
      <c r="AJ18" s="31">
        <v>76.971219512195134</v>
      </c>
      <c r="AK18" s="31">
        <v>77.41</v>
      </c>
      <c r="AL18" s="31">
        <v>77.546585365853673</v>
      </c>
      <c r="AM18" s="31">
        <v>77.901463414634151</v>
      </c>
      <c r="AN18" s="31">
        <v>77.980731707317076</v>
      </c>
      <c r="AO18" s="31">
        <v>78.120487804878053</v>
      </c>
      <c r="AP18" s="31">
        <v>78.604146341463419</v>
      </c>
      <c r="AQ18" s="31">
        <v>78.665853658536591</v>
      </c>
      <c r="AR18" s="31">
        <v>78.717073170731723</v>
      </c>
      <c r="AS18" s="31">
        <v>78.965853658536588</v>
      </c>
      <c r="AT18" s="31">
        <v>79.368292682926835</v>
      </c>
      <c r="AU18" s="31">
        <v>79.568292682926838</v>
      </c>
      <c r="AV18" s="31">
        <v>79.61951219512197</v>
      </c>
      <c r="AW18" s="31">
        <v>79.870731707317091</v>
      </c>
      <c r="AX18" s="31">
        <v>80.170731707317088</v>
      </c>
      <c r="AY18" s="31">
        <v>80.821951219512201</v>
      </c>
      <c r="AZ18" s="31">
        <v>80.873170731707319</v>
      </c>
      <c r="BA18" s="31">
        <v>81.175609756097572</v>
      </c>
      <c r="BB18" s="31">
        <v>81.475609756097555</v>
      </c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</row>
    <row r="19" spans="1:70" s="14" customFormat="1" ht="17" thickBot="1">
      <c r="A19" s="30" t="s">
        <v>44</v>
      </c>
      <c r="B19" s="14" t="s">
        <v>226</v>
      </c>
      <c r="C19" s="14" t="s">
        <v>209</v>
      </c>
      <c r="D19" s="14" t="s">
        <v>210</v>
      </c>
      <c r="E19" s="31">
        <v>73.00560975609757</v>
      </c>
      <c r="F19" s="31">
        <v>73.474390243902448</v>
      </c>
      <c r="G19" s="31">
        <v>73.350487804878057</v>
      </c>
      <c r="H19" s="31">
        <v>73.555365853658543</v>
      </c>
      <c r="I19" s="31">
        <v>73.733170731707318</v>
      </c>
      <c r="J19" s="31">
        <v>73.861707317073169</v>
      </c>
      <c r="K19" s="31">
        <v>74.078536585365853</v>
      </c>
      <c r="L19" s="31">
        <v>74.12243902439026</v>
      </c>
      <c r="M19" s="31">
        <v>73.972926829268289</v>
      </c>
      <c r="N19" s="31">
        <v>74.08487804878051</v>
      </c>
      <c r="O19" s="31">
        <v>74.649268292682933</v>
      </c>
      <c r="P19" s="31">
        <v>74.623902439024405</v>
      </c>
      <c r="Q19" s="31">
        <v>74.71804878048782</v>
      </c>
      <c r="R19" s="31">
        <v>74.867317073170739</v>
      </c>
      <c r="S19" s="31">
        <v>74.980487804878052</v>
      </c>
      <c r="T19" s="31">
        <v>74.984634146341477</v>
      </c>
      <c r="U19" s="31">
        <v>74.969268292682941</v>
      </c>
      <c r="V19" s="31">
        <v>75.379756097560985</v>
      </c>
      <c r="W19" s="31">
        <v>75.469024390243916</v>
      </c>
      <c r="X19" s="31">
        <v>75.524146341463421</v>
      </c>
      <c r="Y19" s="31">
        <v>75.740975609756106</v>
      </c>
      <c r="Z19" s="31">
        <v>76.026097560975614</v>
      </c>
      <c r="AA19" s="31">
        <v>76.327317073170747</v>
      </c>
      <c r="AB19" s="31">
        <v>76.551707317073166</v>
      </c>
      <c r="AC19" s="31">
        <v>76.815853658536611</v>
      </c>
      <c r="AD19" s="31">
        <v>76.667804878048798</v>
      </c>
      <c r="AE19" s="31">
        <v>76.931219512195128</v>
      </c>
      <c r="AF19" s="31">
        <v>77.092195121951235</v>
      </c>
      <c r="AG19" s="31">
        <v>76.979268292682931</v>
      </c>
      <c r="AH19" s="31">
        <v>77.72682926829269</v>
      </c>
      <c r="AI19" s="31">
        <v>77.536829268292692</v>
      </c>
      <c r="AJ19" s="31">
        <v>77.666829268292688</v>
      </c>
      <c r="AK19" s="31">
        <v>77.998780487804879</v>
      </c>
      <c r="AL19" s="31">
        <v>78.060487804878051</v>
      </c>
      <c r="AM19" s="31">
        <v>78.65024390243903</v>
      </c>
      <c r="AN19" s="31">
        <v>78.740487804878057</v>
      </c>
      <c r="AO19" s="31">
        <v>78.959024390243897</v>
      </c>
      <c r="AP19" s="31">
        <v>79.197560975609775</v>
      </c>
      <c r="AQ19" s="31">
        <v>79.339024390243921</v>
      </c>
      <c r="AR19" s="31">
        <v>79.441463414634157</v>
      </c>
      <c r="AS19" s="31">
        <v>79.643902439024401</v>
      </c>
      <c r="AT19" s="31">
        <v>79.795121951219514</v>
      </c>
      <c r="AU19" s="31">
        <v>79.846341463414646</v>
      </c>
      <c r="AV19" s="31">
        <v>80.095121951219525</v>
      </c>
      <c r="AW19" s="31">
        <v>80.497560975609773</v>
      </c>
      <c r="AX19" s="31">
        <v>80.546341463414649</v>
      </c>
      <c r="AY19" s="31">
        <v>80.748780487804893</v>
      </c>
      <c r="AZ19" s="31">
        <v>80.900000000000006</v>
      </c>
      <c r="BA19" s="31">
        <v>81.099999999999994</v>
      </c>
      <c r="BB19" s="31">
        <v>81.351219512195129</v>
      </c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</row>
    <row r="20" spans="1:70" s="14" customFormat="1" ht="17" thickBot="1">
      <c r="A20" s="30" t="s">
        <v>33</v>
      </c>
      <c r="B20" s="14" t="s">
        <v>227</v>
      </c>
      <c r="C20" s="14" t="s">
        <v>209</v>
      </c>
      <c r="D20" s="14" t="s">
        <v>210</v>
      </c>
      <c r="E20" s="31">
        <v>71.313414634146341</v>
      </c>
      <c r="F20" s="31">
        <v>71.644878048780498</v>
      </c>
      <c r="G20" s="31">
        <v>71.196097560975616</v>
      </c>
      <c r="H20" s="31">
        <v>71.18756097560977</v>
      </c>
      <c r="I20" s="31">
        <v>72.077804878048795</v>
      </c>
      <c r="J20" s="31">
        <v>72.201707317073172</v>
      </c>
      <c r="K20" s="31">
        <v>72.335609756097568</v>
      </c>
      <c r="L20" s="31">
        <v>72.636585365853662</v>
      </c>
      <c r="M20" s="31">
        <v>72.590243902439028</v>
      </c>
      <c r="N20" s="31">
        <v>72.612682926829265</v>
      </c>
      <c r="O20" s="31">
        <v>73.020243902439034</v>
      </c>
      <c r="P20" s="31">
        <v>73.130731707317082</v>
      </c>
      <c r="Q20" s="31">
        <v>73.64439024390245</v>
      </c>
      <c r="R20" s="31">
        <v>73.940975609756109</v>
      </c>
      <c r="S20" s="31">
        <v>74.287073170731716</v>
      </c>
      <c r="T20" s="31">
        <v>74.665609756097567</v>
      </c>
      <c r="U20" s="31">
        <v>74.785365853658547</v>
      </c>
      <c r="V20" s="31">
        <v>75.238048780487816</v>
      </c>
      <c r="W20" s="31">
        <v>75.187317073170746</v>
      </c>
      <c r="X20" s="31">
        <v>75.466097560975612</v>
      </c>
      <c r="Y20" s="31">
        <v>75.45926829268295</v>
      </c>
      <c r="Z20" s="31">
        <v>75.693170731707326</v>
      </c>
      <c r="AA20" s="31">
        <v>76.033902439024402</v>
      </c>
      <c r="AB20" s="31">
        <v>76.031219512195136</v>
      </c>
      <c r="AC20" s="31">
        <v>76.608536585365869</v>
      </c>
      <c r="AD20" s="31">
        <v>76.733658536585381</v>
      </c>
      <c r="AE20" s="31">
        <v>76.899024390243909</v>
      </c>
      <c r="AF20" s="31">
        <v>77.197560975609761</v>
      </c>
      <c r="AG20" s="31">
        <v>77.226585365853666</v>
      </c>
      <c r="AH20" s="31">
        <v>77.421219512195137</v>
      </c>
      <c r="AI20" s="31">
        <v>77.242439024390237</v>
      </c>
      <c r="AJ20" s="31">
        <v>77.51463414634145</v>
      </c>
      <c r="AK20" s="31">
        <v>77.806097560975616</v>
      </c>
      <c r="AL20" s="31">
        <v>78.085365853658558</v>
      </c>
      <c r="AM20" s="31">
        <v>78.349999999999994</v>
      </c>
      <c r="AN20" s="31">
        <v>78.417073170731712</v>
      </c>
      <c r="AO20" s="31">
        <v>78.896097560975619</v>
      </c>
      <c r="AP20" s="31">
        <v>79.079512195121964</v>
      </c>
      <c r="AQ20" s="31">
        <v>79.324390243902457</v>
      </c>
      <c r="AR20" s="31">
        <v>79.580487804878047</v>
      </c>
      <c r="AS20" s="31">
        <v>79.680487804878055</v>
      </c>
      <c r="AT20" s="31">
        <v>80.180487804878055</v>
      </c>
      <c r="AU20" s="31">
        <v>80.385365853658541</v>
      </c>
      <c r="AV20" s="31">
        <v>80.536585365853682</v>
      </c>
      <c r="AW20" s="31">
        <v>81.0878048780488</v>
      </c>
      <c r="AX20" s="31">
        <v>81.236585365853671</v>
      </c>
      <c r="AY20" s="31">
        <v>81.490243902439033</v>
      </c>
      <c r="AZ20" s="31">
        <v>81.741463414634154</v>
      </c>
      <c r="BA20" s="31">
        <v>81.992682926829275</v>
      </c>
      <c r="BB20" s="31">
        <v>82.043902439024393</v>
      </c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</row>
    <row r="21" spans="1:70" s="14" customFormat="1" ht="17" thickBot="1">
      <c r="A21" s="30" t="s">
        <v>32</v>
      </c>
      <c r="B21" s="14" t="s">
        <v>228</v>
      </c>
      <c r="C21" s="14" t="s">
        <v>209</v>
      </c>
      <c r="D21" s="14" t="s">
        <v>210</v>
      </c>
      <c r="E21" s="31">
        <v>48.270853658536595</v>
      </c>
      <c r="F21" s="31">
        <v>48.35243902439025</v>
      </c>
      <c r="G21" s="31">
        <v>48.423975609756098</v>
      </c>
      <c r="H21" s="31">
        <v>48.49002439024391</v>
      </c>
      <c r="I21" s="31">
        <v>48.561634146341468</v>
      </c>
      <c r="J21" s="31">
        <v>48.65631707317074</v>
      </c>
      <c r="K21" s="31">
        <v>48.792097560975613</v>
      </c>
      <c r="L21" s="31">
        <v>48.984902439024395</v>
      </c>
      <c r="M21" s="31">
        <v>49.245243902439029</v>
      </c>
      <c r="N21" s="31">
        <v>49.581121951219515</v>
      </c>
      <c r="O21" s="31">
        <v>49.994073170731717</v>
      </c>
      <c r="P21" s="31">
        <v>50.482097560975618</v>
      </c>
      <c r="Q21" s="31">
        <v>51.030731707317081</v>
      </c>
      <c r="R21" s="31">
        <v>51.625463414634154</v>
      </c>
      <c r="S21" s="31">
        <v>52.258292682926836</v>
      </c>
      <c r="T21" s="31">
        <v>52.922707317073176</v>
      </c>
      <c r="U21" s="31">
        <v>53.616170731707321</v>
      </c>
      <c r="V21" s="31">
        <v>54.335170731707322</v>
      </c>
      <c r="W21" s="31">
        <v>55.073682926829271</v>
      </c>
      <c r="X21" s="31">
        <v>55.821170731707326</v>
      </c>
      <c r="Y21" s="31">
        <v>56.56960975609757</v>
      </c>
      <c r="Z21" s="31">
        <v>57.311975609756104</v>
      </c>
      <c r="AA21" s="31">
        <v>58.043268292682932</v>
      </c>
      <c r="AB21" s="31">
        <v>58.759024390243908</v>
      </c>
      <c r="AC21" s="31">
        <v>59.45419512195123</v>
      </c>
      <c r="AD21" s="31">
        <v>60.121365853658546</v>
      </c>
      <c r="AE21" s="31">
        <v>60.755512195121959</v>
      </c>
      <c r="AF21" s="31">
        <v>61.360170731707328</v>
      </c>
      <c r="AG21" s="31">
        <v>61.940878048780498</v>
      </c>
      <c r="AH21" s="31">
        <v>62.504146341463418</v>
      </c>
      <c r="AI21" s="31">
        <v>63.060463414634157</v>
      </c>
      <c r="AJ21" s="31">
        <v>63.622829268292698</v>
      </c>
      <c r="AK21" s="31">
        <v>64.200756097560983</v>
      </c>
      <c r="AL21" s="31">
        <v>64.800219512195127</v>
      </c>
      <c r="AM21" s="31">
        <v>65.423658536585378</v>
      </c>
      <c r="AN21" s="31">
        <v>66.073097560975626</v>
      </c>
      <c r="AO21" s="31">
        <v>66.745975609756101</v>
      </c>
      <c r="AP21" s="31">
        <v>67.432804878048799</v>
      </c>
      <c r="AQ21" s="31">
        <v>68.119048780487802</v>
      </c>
      <c r="AR21" s="31">
        <v>68.794731707317084</v>
      </c>
      <c r="AS21" s="31">
        <v>69.446878048780505</v>
      </c>
      <c r="AT21" s="31">
        <v>70.063999999999993</v>
      </c>
      <c r="AU21" s="31">
        <v>70.639146341463416</v>
      </c>
      <c r="AV21" s="31">
        <v>71.168317073170755</v>
      </c>
      <c r="AW21" s="31">
        <v>71.648048780487827</v>
      </c>
      <c r="AX21" s="31">
        <v>72.077853658536611</v>
      </c>
      <c r="AY21" s="31">
        <v>72.46273170731709</v>
      </c>
      <c r="AZ21" s="31">
        <v>72.810658536585379</v>
      </c>
      <c r="BA21" s="31">
        <v>73.129634146341473</v>
      </c>
      <c r="BB21" s="31">
        <v>73.424634146341475</v>
      </c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</row>
    <row r="22" spans="1:70" s="14" customFormat="1" ht="17" thickBot="1">
      <c r="A22" s="30" t="s">
        <v>45</v>
      </c>
      <c r="B22" s="14" t="s">
        <v>229</v>
      </c>
      <c r="C22" s="14" t="s">
        <v>209</v>
      </c>
      <c r="D22" s="14" t="s">
        <v>210</v>
      </c>
      <c r="E22" s="31">
        <v>71.126829268292695</v>
      </c>
      <c r="F22" s="31">
        <v>70.878048780487816</v>
      </c>
      <c r="G22" s="31">
        <v>70.926829268292693</v>
      </c>
      <c r="H22" s="31">
        <v>70.826829268292698</v>
      </c>
      <c r="I22" s="31">
        <v>71.62439024390244</v>
      </c>
      <c r="J22" s="31">
        <v>71.62439024390244</v>
      </c>
      <c r="K22" s="31">
        <v>71.573170731707322</v>
      </c>
      <c r="L22" s="31">
        <v>72.12439024390244</v>
      </c>
      <c r="M22" s="31">
        <v>71.724390243902462</v>
      </c>
      <c r="N22" s="31">
        <v>71.721951219512206</v>
      </c>
      <c r="O22" s="31">
        <v>71.973170731707327</v>
      </c>
      <c r="P22" s="31">
        <v>72.273170731707339</v>
      </c>
      <c r="Q22" s="31">
        <v>72.12439024390244</v>
      </c>
      <c r="R22" s="31">
        <v>72.324390243902442</v>
      </c>
      <c r="S22" s="31">
        <v>72.524390243902445</v>
      </c>
      <c r="T22" s="31">
        <v>72.724390243902448</v>
      </c>
      <c r="U22" s="31">
        <v>72.775609756097566</v>
      </c>
      <c r="V22" s="31">
        <v>73.224390243902448</v>
      </c>
      <c r="W22" s="31">
        <v>73.175609756097558</v>
      </c>
      <c r="X22" s="31">
        <v>73.275609756097566</v>
      </c>
      <c r="Y22" s="31">
        <v>73.675609756097572</v>
      </c>
      <c r="Z22" s="31">
        <v>74.026829268292687</v>
      </c>
      <c r="AA22" s="31">
        <v>74.178048780487813</v>
      </c>
      <c r="AB22" s="31">
        <v>74.378048780487816</v>
      </c>
      <c r="AC22" s="31">
        <v>74.778048780487822</v>
      </c>
      <c r="AD22" s="31">
        <v>74.629268292682937</v>
      </c>
      <c r="AE22" s="31">
        <v>74.929268292682949</v>
      </c>
      <c r="AF22" s="31">
        <v>75.280487804878049</v>
      </c>
      <c r="AG22" s="31">
        <v>75.380487804878058</v>
      </c>
      <c r="AH22" s="31">
        <v>75.582926829268317</v>
      </c>
      <c r="AI22" s="31">
        <v>75.880487804878058</v>
      </c>
      <c r="AJ22" s="31">
        <v>76.082926829268317</v>
      </c>
      <c r="AK22" s="31">
        <v>76.434146341463418</v>
      </c>
      <c r="AL22" s="31">
        <v>76.385365853658527</v>
      </c>
      <c r="AM22" s="31">
        <v>76.885365853658541</v>
      </c>
      <c r="AN22" s="31">
        <v>76.836585365853665</v>
      </c>
      <c r="AO22" s="31">
        <v>77.087804878048786</v>
      </c>
      <c r="AP22" s="31">
        <v>77.210975609756119</v>
      </c>
      <c r="AQ22" s="31">
        <v>77.190243902439036</v>
      </c>
      <c r="AR22" s="31">
        <v>77.390243902439039</v>
      </c>
      <c r="AS22" s="31">
        <v>77.741463414634154</v>
      </c>
      <c r="AT22" s="31">
        <v>77.992682926829275</v>
      </c>
      <c r="AU22" s="31">
        <v>78.143902439024387</v>
      </c>
      <c r="AV22" s="31">
        <v>78.44634146341464</v>
      </c>
      <c r="AW22" s="31">
        <v>78.746341463414637</v>
      </c>
      <c r="AX22" s="31">
        <v>79.048780487804891</v>
      </c>
      <c r="AY22" s="31">
        <v>79.248780487804893</v>
      </c>
      <c r="AZ22" s="31">
        <v>79.448780487804882</v>
      </c>
      <c r="BA22" s="31">
        <v>79.599999999999994</v>
      </c>
      <c r="BB22" s="31">
        <v>80.051219512195118</v>
      </c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</row>
    <row r="23" spans="1:70" s="14" customFormat="1" ht="17" thickBot="1">
      <c r="A23" s="30" t="s">
        <v>31</v>
      </c>
      <c r="B23" s="14" t="s">
        <v>230</v>
      </c>
      <c r="C23" s="14" t="s">
        <v>209</v>
      </c>
      <c r="D23" s="14" t="s">
        <v>210</v>
      </c>
      <c r="E23" s="31">
        <v>69.770731707317069</v>
      </c>
      <c r="F23" s="31">
        <v>70.270731707317083</v>
      </c>
      <c r="G23" s="31">
        <v>70.119512195121956</v>
      </c>
      <c r="H23" s="31">
        <v>69.917073170731712</v>
      </c>
      <c r="I23" s="31">
        <v>70.165853658536591</v>
      </c>
      <c r="J23" s="31">
        <v>70.214634146341467</v>
      </c>
      <c r="K23" s="31">
        <v>70.212195121951225</v>
      </c>
      <c r="L23" s="31">
        <v>70.560975609756113</v>
      </c>
      <c r="M23" s="31">
        <v>69.951219512195124</v>
      </c>
      <c r="N23" s="31">
        <v>70.507317073170753</v>
      </c>
      <c r="O23" s="31">
        <v>70.807317073170736</v>
      </c>
      <c r="P23" s="31">
        <v>71.107317073170748</v>
      </c>
      <c r="Q23" s="31">
        <v>71.156097560975624</v>
      </c>
      <c r="R23" s="31">
        <v>71.356097560975613</v>
      </c>
      <c r="S23" s="31">
        <v>71.956097560975607</v>
      </c>
      <c r="T23" s="31">
        <v>72.604878048780478</v>
      </c>
      <c r="U23" s="31">
        <v>72.856097560975613</v>
      </c>
      <c r="V23" s="31">
        <v>73.256097560975618</v>
      </c>
      <c r="W23" s="31">
        <v>73.356097560975613</v>
      </c>
      <c r="X23" s="31">
        <v>73.804878048780495</v>
      </c>
      <c r="Y23" s="31">
        <v>73.658536585365866</v>
      </c>
      <c r="Z23" s="31">
        <v>74.007317073170739</v>
      </c>
      <c r="AA23" s="31">
        <v>74.360975609756096</v>
      </c>
      <c r="AB23" s="31">
        <v>74.463414634146332</v>
      </c>
      <c r="AC23" s="31">
        <v>74.563414634146355</v>
      </c>
      <c r="AD23" s="31">
        <v>74.563414634146355</v>
      </c>
      <c r="AE23" s="31">
        <v>74.614634146341473</v>
      </c>
      <c r="AF23" s="31">
        <v>74.765853658536599</v>
      </c>
      <c r="AG23" s="31">
        <v>74.765853658536599</v>
      </c>
      <c r="AH23" s="31">
        <v>75.01707317073172</v>
      </c>
      <c r="AI23" s="31">
        <v>75.214634146341467</v>
      </c>
      <c r="AJ23" s="31">
        <v>75.365853658536594</v>
      </c>
      <c r="AK23" s="31">
        <v>75.642195121951232</v>
      </c>
      <c r="AL23" s="31">
        <v>75.419512195121968</v>
      </c>
      <c r="AM23" s="31">
        <v>75.574390243902457</v>
      </c>
      <c r="AN23" s="31">
        <v>75.621951219512198</v>
      </c>
      <c r="AO23" s="31">
        <v>75.996585365853662</v>
      </c>
      <c r="AP23" s="31">
        <v>76.429268292682934</v>
      </c>
      <c r="AQ23" s="31">
        <v>76.580487804878061</v>
      </c>
      <c r="AR23" s="31">
        <v>76.582926829268303</v>
      </c>
      <c r="AS23" s="31">
        <v>76.636585365853662</v>
      </c>
      <c r="AT23" s="31">
        <v>76.736585365853671</v>
      </c>
      <c r="AU23" s="31">
        <v>76.836585365853665</v>
      </c>
      <c r="AV23" s="31">
        <v>76.987804878048777</v>
      </c>
      <c r="AW23" s="31">
        <v>77.339024390243921</v>
      </c>
      <c r="AX23" s="31">
        <v>77.339024390243921</v>
      </c>
      <c r="AY23" s="31">
        <v>77.587804878048786</v>
      </c>
      <c r="AZ23" s="31">
        <v>77.839024390243921</v>
      </c>
      <c r="BA23" s="31">
        <v>77.939024390243915</v>
      </c>
      <c r="BB23" s="31">
        <v>78.090243902439028</v>
      </c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</row>
    <row r="24" spans="1:70" s="37" customFormat="1" ht="17" thickBot="1">
      <c r="A24" s="36" t="s">
        <v>235</v>
      </c>
      <c r="E24" s="38">
        <f>AVERAGE(E3:E23)</f>
        <v>68.238883855981427</v>
      </c>
      <c r="F24" s="38">
        <f t="shared" ref="F24:BB24" si="0">AVERAGE(F3:F23)</f>
        <v>68.556728222996526</v>
      </c>
      <c r="G24" s="38">
        <f t="shared" si="0"/>
        <v>68.511901277584215</v>
      </c>
      <c r="H24" s="38">
        <f t="shared" si="0"/>
        <v>68.703973286875737</v>
      </c>
      <c r="I24" s="38">
        <f t="shared" si="0"/>
        <v>69.064924506387939</v>
      </c>
      <c r="J24" s="38">
        <f t="shared" si="0"/>
        <v>69.124449477351916</v>
      </c>
      <c r="K24" s="38">
        <f t="shared" si="0"/>
        <v>69.352586527293838</v>
      </c>
      <c r="L24" s="38">
        <f t="shared" si="0"/>
        <v>69.560145180023241</v>
      </c>
      <c r="M24" s="38">
        <f t="shared" si="0"/>
        <v>69.595883855981413</v>
      </c>
      <c r="N24" s="38">
        <f t="shared" si="0"/>
        <v>69.672929152148669</v>
      </c>
      <c r="O24" s="38">
        <f t="shared" si="0"/>
        <v>69.98183507549362</v>
      </c>
      <c r="P24" s="38">
        <f t="shared" si="0"/>
        <v>70.163634146341494</v>
      </c>
      <c r="Q24" s="38">
        <f t="shared" si="0"/>
        <v>70.531629500580721</v>
      </c>
      <c r="R24" s="38">
        <f t="shared" si="0"/>
        <v>70.733282229965155</v>
      </c>
      <c r="S24" s="38">
        <f t="shared" si="0"/>
        <v>71.042802555168407</v>
      </c>
      <c r="T24" s="38">
        <f t="shared" si="0"/>
        <v>71.353766550522664</v>
      </c>
      <c r="U24" s="38">
        <f t="shared" si="0"/>
        <v>71.617888501742158</v>
      </c>
      <c r="V24" s="38">
        <f t="shared" si="0"/>
        <v>72.072269454123145</v>
      </c>
      <c r="W24" s="38">
        <f t="shared" si="0"/>
        <v>72.27955052264808</v>
      </c>
      <c r="X24" s="38">
        <f t="shared" si="0"/>
        <v>72.603264808362368</v>
      </c>
      <c r="Y24" s="38">
        <f t="shared" si="0"/>
        <v>72.768700348432077</v>
      </c>
      <c r="Z24" s="38">
        <f t="shared" si="0"/>
        <v>73.098764227642278</v>
      </c>
      <c r="AA24" s="38">
        <f t="shared" si="0"/>
        <v>73.447757259001193</v>
      </c>
      <c r="AB24" s="38">
        <f t="shared" si="0"/>
        <v>73.577448315911738</v>
      </c>
      <c r="AC24" s="38">
        <f t="shared" si="0"/>
        <v>73.919240418118463</v>
      </c>
      <c r="AD24" s="38">
        <f t="shared" si="0"/>
        <v>74.06221138211383</v>
      </c>
      <c r="AE24" s="38">
        <f t="shared" si="0"/>
        <v>74.331867595818835</v>
      </c>
      <c r="AF24" s="38">
        <f t="shared" si="0"/>
        <v>74.63866085946573</v>
      </c>
      <c r="AG24" s="38">
        <f t="shared" si="0"/>
        <v>74.802121951219519</v>
      </c>
      <c r="AH24" s="38">
        <f t="shared" si="0"/>
        <v>75.060744483159127</v>
      </c>
      <c r="AI24" s="38">
        <f t="shared" si="0"/>
        <v>75.182421602787457</v>
      </c>
      <c r="AJ24" s="38">
        <f t="shared" si="0"/>
        <v>75.402864111498246</v>
      </c>
      <c r="AK24" s="38">
        <f t="shared" si="0"/>
        <v>75.668723577235781</v>
      </c>
      <c r="AL24" s="38">
        <f t="shared" si="0"/>
        <v>75.840070847851322</v>
      </c>
      <c r="AM24" s="38">
        <f t="shared" si="0"/>
        <v>76.18779442508712</v>
      </c>
      <c r="AN24" s="38">
        <f t="shared" si="0"/>
        <v>76.301022067363533</v>
      </c>
      <c r="AO24" s="38">
        <f t="shared" si="0"/>
        <v>76.602614401858318</v>
      </c>
      <c r="AP24" s="38">
        <f t="shared" si="0"/>
        <v>76.92253542392568</v>
      </c>
      <c r="AQ24" s="38">
        <f t="shared" si="0"/>
        <v>77.129997677119633</v>
      </c>
      <c r="AR24" s="38">
        <f t="shared" si="0"/>
        <v>77.333411149825793</v>
      </c>
      <c r="AS24" s="38">
        <f t="shared" si="0"/>
        <v>77.603119628339158</v>
      </c>
      <c r="AT24" s="38">
        <f t="shared" si="0"/>
        <v>77.939910569105706</v>
      </c>
      <c r="AU24" s="38">
        <f t="shared" si="0"/>
        <v>78.10621370499419</v>
      </c>
      <c r="AV24" s="38">
        <f t="shared" si="0"/>
        <v>78.279506387921046</v>
      </c>
      <c r="AW24" s="38">
        <f t="shared" si="0"/>
        <v>78.68891986062718</v>
      </c>
      <c r="AX24" s="38">
        <f t="shared" si="0"/>
        <v>78.881196631823443</v>
      </c>
      <c r="AY24" s="38">
        <f t="shared" si="0"/>
        <v>79.233086759581894</v>
      </c>
      <c r="AZ24" s="38">
        <f t="shared" si="0"/>
        <v>79.40033681765388</v>
      </c>
      <c r="BA24" s="38">
        <f t="shared" si="0"/>
        <v>79.596811846689903</v>
      </c>
      <c r="BB24" s="38">
        <f t="shared" si="0"/>
        <v>79.764716608594668</v>
      </c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</row>
    <row r="25" spans="1:70" s="37" customFormat="1" ht="17" thickBot="1">
      <c r="A25" s="36" t="s">
        <v>236</v>
      </c>
      <c r="E25" s="38">
        <f>MEDIAN(E3:E23)</f>
        <v>69.770731707317069</v>
      </c>
      <c r="F25" s="38">
        <f t="shared" ref="F25:BB25" si="1">MEDIAN(F3:F23)</f>
        <v>70.086219512195143</v>
      </c>
      <c r="G25" s="38">
        <f t="shared" si="1"/>
        <v>70.010097560975623</v>
      </c>
      <c r="H25" s="38">
        <f t="shared" si="1"/>
        <v>70.131463414634155</v>
      </c>
      <c r="I25" s="38">
        <f t="shared" si="1"/>
        <v>70.311951219512196</v>
      </c>
      <c r="J25" s="38">
        <f t="shared" si="1"/>
        <v>70.282560975609769</v>
      </c>
      <c r="K25" s="38">
        <f t="shared" si="1"/>
        <v>70.819512195121959</v>
      </c>
      <c r="L25" s="38">
        <f t="shared" si="1"/>
        <v>70.869268292682932</v>
      </c>
      <c r="M25" s="38">
        <f t="shared" si="1"/>
        <v>70.919024390243919</v>
      </c>
      <c r="N25" s="38">
        <f t="shared" si="1"/>
        <v>70.968780487804878</v>
      </c>
      <c r="O25" s="38">
        <f t="shared" si="1"/>
        <v>71.558780487804881</v>
      </c>
      <c r="P25" s="38">
        <f t="shared" si="1"/>
        <v>71.630243902439034</v>
      </c>
      <c r="Q25" s="38">
        <f t="shared" si="1"/>
        <v>72.075365853658553</v>
      </c>
      <c r="R25" s="38">
        <f t="shared" si="1"/>
        <v>72.026341463414639</v>
      </c>
      <c r="S25" s="38">
        <f t="shared" si="1"/>
        <v>72.524390243902445</v>
      </c>
      <c r="T25" s="38">
        <f t="shared" si="1"/>
        <v>72.647317073170754</v>
      </c>
      <c r="U25" s="38">
        <f t="shared" si="1"/>
        <v>72.991951219512202</v>
      </c>
      <c r="V25" s="38">
        <f t="shared" si="1"/>
        <v>73.344390243902438</v>
      </c>
      <c r="W25" s="38">
        <f t="shared" si="1"/>
        <v>73.60243902439025</v>
      </c>
      <c r="X25" s="38">
        <f t="shared" si="1"/>
        <v>73.851219512195129</v>
      </c>
      <c r="Y25" s="38">
        <f t="shared" si="1"/>
        <v>73.943170731707326</v>
      </c>
      <c r="Z25" s="38">
        <f t="shared" si="1"/>
        <v>74.230487804878067</v>
      </c>
      <c r="AA25" s="38">
        <f t="shared" si="1"/>
        <v>74.5</v>
      </c>
      <c r="AB25" s="38">
        <f t="shared" si="1"/>
        <v>74.463414634146332</v>
      </c>
      <c r="AC25" s="38">
        <f t="shared" si="1"/>
        <v>74.778048780487822</v>
      </c>
      <c r="AD25" s="38">
        <f t="shared" si="1"/>
        <v>74.671048780487808</v>
      </c>
      <c r="AE25" s="38">
        <f t="shared" si="1"/>
        <v>74.985609756097574</v>
      </c>
      <c r="AF25" s="38">
        <f t="shared" si="1"/>
        <v>75.280487804878049</v>
      </c>
      <c r="AG25" s="38">
        <f t="shared" si="1"/>
        <v>75.523024390243918</v>
      </c>
      <c r="AH25" s="38">
        <f t="shared" si="1"/>
        <v>75.736560975609763</v>
      </c>
      <c r="AI25" s="38">
        <f t="shared" si="1"/>
        <v>75.968292682926844</v>
      </c>
      <c r="AJ25" s="38">
        <f t="shared" si="1"/>
        <v>76.082926829268317</v>
      </c>
      <c r="AK25" s="38">
        <f t="shared" si="1"/>
        <v>76.434146341463418</v>
      </c>
      <c r="AL25" s="38">
        <f t="shared" si="1"/>
        <v>76.385365853658527</v>
      </c>
      <c r="AM25" s="38">
        <f t="shared" si="1"/>
        <v>76.885365853658541</v>
      </c>
      <c r="AN25" s="38">
        <f t="shared" si="1"/>
        <v>76.836585365853665</v>
      </c>
      <c r="AO25" s="38">
        <f t="shared" si="1"/>
        <v>77.087804878048786</v>
      </c>
      <c r="AP25" s="38">
        <f t="shared" si="1"/>
        <v>77.387560975609759</v>
      </c>
      <c r="AQ25" s="38">
        <f t="shared" si="1"/>
        <v>77.839024390243921</v>
      </c>
      <c r="AR25" s="38">
        <f t="shared" si="1"/>
        <v>77.836585365853665</v>
      </c>
      <c r="AS25" s="38">
        <f t="shared" si="1"/>
        <v>77.987804878048792</v>
      </c>
      <c r="AT25" s="38">
        <f t="shared" si="1"/>
        <v>78.387804878048783</v>
      </c>
      <c r="AU25" s="38">
        <f t="shared" si="1"/>
        <v>78.575609756097563</v>
      </c>
      <c r="AV25" s="38">
        <f t="shared" si="1"/>
        <v>78.631707317073179</v>
      </c>
      <c r="AW25" s="38">
        <f t="shared" si="1"/>
        <v>79.039024390243895</v>
      </c>
      <c r="AX25" s="38">
        <f t="shared" si="1"/>
        <v>79.327641463414651</v>
      </c>
      <c r="AY25" s="38">
        <f t="shared" si="1"/>
        <v>79.697560975609761</v>
      </c>
      <c r="AZ25" s="38">
        <f t="shared" si="1"/>
        <v>79.534146341463426</v>
      </c>
      <c r="BA25" s="38">
        <f t="shared" si="1"/>
        <v>79.939024390243915</v>
      </c>
      <c r="BB25" s="38">
        <f t="shared" si="1"/>
        <v>80.082926829268303</v>
      </c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</row>
    <row r="26" spans="1:70" s="37" customFormat="1" ht="17" thickBot="1">
      <c r="A26" s="36" t="s">
        <v>237</v>
      </c>
      <c r="E26" s="38">
        <f>STDEV(E3:E23)</f>
        <v>5.7714611594195073</v>
      </c>
      <c r="F26" s="38">
        <f t="shared" ref="F26:BB26" si="2">STDEV(F3:F23)</f>
        <v>5.7627156577441747</v>
      </c>
      <c r="G26" s="38">
        <f t="shared" si="2"/>
        <v>5.6360069205647871</v>
      </c>
      <c r="H26" s="38">
        <f t="shared" si="2"/>
        <v>5.5954856615199295</v>
      </c>
      <c r="I26" s="38">
        <f t="shared" si="2"/>
        <v>5.6378306939253982</v>
      </c>
      <c r="J26" s="38">
        <f t="shared" si="2"/>
        <v>5.5818213265642767</v>
      </c>
      <c r="K26" s="38">
        <f t="shared" si="2"/>
        <v>5.5597367173757775</v>
      </c>
      <c r="L26" s="38">
        <f t="shared" si="2"/>
        <v>5.5501142396905196</v>
      </c>
      <c r="M26" s="38">
        <f t="shared" si="2"/>
        <v>5.4566841376465165</v>
      </c>
      <c r="N26" s="38">
        <f t="shared" si="2"/>
        <v>5.3689792487457542</v>
      </c>
      <c r="O26" s="38">
        <f t="shared" si="2"/>
        <v>5.3365866288061143</v>
      </c>
      <c r="P26" s="38">
        <f t="shared" si="2"/>
        <v>5.2730888911487153</v>
      </c>
      <c r="Q26" s="38">
        <f t="shared" si="2"/>
        <v>5.1540784713345751</v>
      </c>
      <c r="R26" s="38">
        <f t="shared" si="2"/>
        <v>5.0866749466506578</v>
      </c>
      <c r="S26" s="38">
        <f t="shared" si="2"/>
        <v>5.0040866591418407</v>
      </c>
      <c r="T26" s="38">
        <f t="shared" si="2"/>
        <v>4.9052267075238563</v>
      </c>
      <c r="U26" s="38">
        <f t="shared" si="2"/>
        <v>4.7684631163014339</v>
      </c>
      <c r="V26" s="38">
        <f t="shared" si="2"/>
        <v>4.6998456334369765</v>
      </c>
      <c r="W26" s="38">
        <f t="shared" si="2"/>
        <v>4.5442167836464442</v>
      </c>
      <c r="X26" s="38">
        <f t="shared" si="2"/>
        <v>4.4286069975024338</v>
      </c>
      <c r="Y26" s="38">
        <f t="shared" si="2"/>
        <v>4.2994577981910815</v>
      </c>
      <c r="Z26" s="38">
        <f t="shared" si="2"/>
        <v>4.191200064346412</v>
      </c>
      <c r="AA26" s="38">
        <f t="shared" si="2"/>
        <v>4.1088687617635795</v>
      </c>
      <c r="AB26" s="38">
        <f t="shared" si="2"/>
        <v>3.9848585885076409</v>
      </c>
      <c r="AC26" s="38">
        <f t="shared" si="2"/>
        <v>3.9125832501290132</v>
      </c>
      <c r="AD26" s="38">
        <f t="shared" si="2"/>
        <v>3.7728136667202885</v>
      </c>
      <c r="AE26" s="38">
        <f t="shared" si="2"/>
        <v>3.6961300822353325</v>
      </c>
      <c r="AF26" s="38">
        <f t="shared" si="2"/>
        <v>3.6253462027046313</v>
      </c>
      <c r="AG26" s="38">
        <f t="shared" si="2"/>
        <v>3.5081232447247994</v>
      </c>
      <c r="AH26" s="38">
        <f t="shared" si="2"/>
        <v>3.4583237963679232</v>
      </c>
      <c r="AI26" s="38">
        <f t="shared" si="2"/>
        <v>3.3795010195111672</v>
      </c>
      <c r="AJ26" s="38">
        <f t="shared" si="2"/>
        <v>3.2822775814769569</v>
      </c>
      <c r="AK26" s="38">
        <f t="shared" si="2"/>
        <v>3.1902084198755238</v>
      </c>
      <c r="AL26" s="38">
        <f t="shared" si="2"/>
        <v>3.083754748007677</v>
      </c>
      <c r="AM26" s="38">
        <f t="shared" si="2"/>
        <v>3.0325091320301079</v>
      </c>
      <c r="AN26" s="38">
        <f t="shared" si="2"/>
        <v>2.8959408790083692</v>
      </c>
      <c r="AO26" s="38">
        <f t="shared" si="2"/>
        <v>2.820072890780843</v>
      </c>
      <c r="AP26" s="38">
        <f t="shared" si="2"/>
        <v>2.7622143406478976</v>
      </c>
      <c r="AQ26" s="38">
        <f t="shared" si="2"/>
        <v>2.6104239072048552</v>
      </c>
      <c r="AR26" s="38">
        <f t="shared" si="2"/>
        <v>2.5173057218188801</v>
      </c>
      <c r="AS26" s="38">
        <f t="shared" si="2"/>
        <v>2.4691097345511963</v>
      </c>
      <c r="AT26" s="38">
        <f t="shared" si="2"/>
        <v>2.4406486638792853</v>
      </c>
      <c r="AU26" s="38">
        <f t="shared" si="2"/>
        <v>2.3770576363141895</v>
      </c>
      <c r="AV26" s="38">
        <f t="shared" si="2"/>
        <v>2.32425011757267</v>
      </c>
      <c r="AW26" s="38">
        <f t="shared" si="2"/>
        <v>2.3274516419415905</v>
      </c>
      <c r="AX26" s="38">
        <f t="shared" si="2"/>
        <v>2.2455899642122761</v>
      </c>
      <c r="AY26" s="38">
        <f t="shared" si="2"/>
        <v>2.2456568623976998</v>
      </c>
      <c r="AZ26" s="38">
        <f t="shared" si="2"/>
        <v>2.2221630133407264</v>
      </c>
      <c r="BA26" s="38">
        <f t="shared" si="2"/>
        <v>2.185780545191947</v>
      </c>
      <c r="BB26" s="38">
        <f t="shared" si="2"/>
        <v>2.1640180448741906</v>
      </c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</row>
    <row r="27" spans="1:70" s="37" customFormat="1" ht="17" thickBot="1">
      <c r="A27" s="36" t="s">
        <v>238</v>
      </c>
      <c r="E27" s="38">
        <f>E26/E24</f>
        <v>8.4577308907927196E-2</v>
      </c>
      <c r="F27" s="38">
        <f t="shared" ref="F27:BB27" si="3">F26/F24</f>
        <v>8.4057623622288635E-2</v>
      </c>
      <c r="G27" s="38">
        <f t="shared" si="3"/>
        <v>8.2263180782705572E-2</v>
      </c>
      <c r="H27" s="38">
        <f t="shared" si="3"/>
        <v>8.1443407037840337E-2</v>
      </c>
      <c r="I27" s="38">
        <f t="shared" si="3"/>
        <v>8.1630881872663819E-2</v>
      </c>
      <c r="J27" s="38">
        <f t="shared" si="3"/>
        <v>8.0750318718894348E-2</v>
      </c>
      <c r="K27" s="38">
        <f t="shared" si="3"/>
        <v>8.0166248957243044E-2</v>
      </c>
      <c r="L27" s="38">
        <f t="shared" si="3"/>
        <v>7.9788709832716673E-2</v>
      </c>
      <c r="M27" s="38">
        <f t="shared" si="3"/>
        <v>7.8405271049338671E-2</v>
      </c>
      <c r="N27" s="38">
        <f t="shared" si="3"/>
        <v>7.705976071454114E-2</v>
      </c>
      <c r="O27" s="38">
        <f t="shared" si="3"/>
        <v>7.625674038197508E-2</v>
      </c>
      <c r="P27" s="38">
        <f t="shared" si="3"/>
        <v>7.5154158636517365E-2</v>
      </c>
      <c r="Q27" s="38">
        <f t="shared" si="3"/>
        <v>7.3074711414290228E-2</v>
      </c>
      <c r="R27" s="38">
        <f t="shared" si="3"/>
        <v>7.191345836480581E-2</v>
      </c>
      <c r="S27" s="38">
        <f t="shared" si="3"/>
        <v>7.0437630261783499E-2</v>
      </c>
      <c r="T27" s="38">
        <f t="shared" si="3"/>
        <v>6.8745168540621709E-2</v>
      </c>
      <c r="U27" s="38">
        <f t="shared" si="3"/>
        <v>6.6582012065120266E-2</v>
      </c>
      <c r="V27" s="38">
        <f t="shared" si="3"/>
        <v>6.5210179574386989E-2</v>
      </c>
      <c r="W27" s="38">
        <f t="shared" si="3"/>
        <v>6.2870019954296183E-2</v>
      </c>
      <c r="X27" s="38">
        <f t="shared" si="3"/>
        <v>6.0997353344809248E-2</v>
      </c>
      <c r="Y27" s="38">
        <f t="shared" si="3"/>
        <v>5.9083888781912543E-2</v>
      </c>
      <c r="Z27" s="38">
        <f t="shared" si="3"/>
        <v>5.7336127479450751E-2</v>
      </c>
      <c r="AA27" s="38">
        <f t="shared" si="3"/>
        <v>5.5942739643830688E-2</v>
      </c>
      <c r="AB27" s="38">
        <f t="shared" si="3"/>
        <v>5.4158695085459792E-2</v>
      </c>
      <c r="AC27" s="38">
        <f t="shared" si="3"/>
        <v>5.2930512110213643E-2</v>
      </c>
      <c r="AD27" s="38">
        <f t="shared" si="3"/>
        <v>5.0941142538331367E-2</v>
      </c>
      <c r="AE27" s="38">
        <f t="shared" si="3"/>
        <v>4.9724703573077449E-2</v>
      </c>
      <c r="AF27" s="38">
        <f t="shared" si="3"/>
        <v>4.8571962049676329E-2</v>
      </c>
      <c r="AG27" s="38">
        <f t="shared" si="3"/>
        <v>4.6898712940423554E-2</v>
      </c>
      <c r="AH27" s="38">
        <f t="shared" si="3"/>
        <v>4.607366766984098E-2</v>
      </c>
      <c r="AI27" s="38">
        <f t="shared" si="3"/>
        <v>4.4950680590818706E-2</v>
      </c>
      <c r="AJ27" s="38">
        <f t="shared" si="3"/>
        <v>4.3529879403830761E-2</v>
      </c>
      <c r="AK27" s="38">
        <f t="shared" si="3"/>
        <v>4.2160198679963831E-2</v>
      </c>
      <c r="AL27" s="38">
        <f t="shared" si="3"/>
        <v>4.0661285169343232E-2</v>
      </c>
      <c r="AM27" s="38">
        <f t="shared" si="3"/>
        <v>3.9803083353618686E-2</v>
      </c>
      <c r="AN27" s="38">
        <f t="shared" si="3"/>
        <v>3.7954155796912435E-2</v>
      </c>
      <c r="AO27" s="38">
        <f t="shared" si="3"/>
        <v>3.6814316492994659E-2</v>
      </c>
      <c r="AP27" s="38">
        <f t="shared" si="3"/>
        <v>3.590903920970797E-2</v>
      </c>
      <c r="AQ27" s="38">
        <f t="shared" si="3"/>
        <v>3.3844470190866206E-2</v>
      </c>
      <c r="AR27" s="38">
        <f t="shared" si="3"/>
        <v>3.2551334337778667E-2</v>
      </c>
      <c r="AS27" s="38">
        <f t="shared" si="3"/>
        <v>3.1817145320656999E-2</v>
      </c>
      <c r="AT27" s="38">
        <f t="shared" si="3"/>
        <v>3.1314491459613306E-2</v>
      </c>
      <c r="AU27" s="38">
        <f t="shared" si="3"/>
        <v>3.0433655961000682E-2</v>
      </c>
      <c r="AV27" s="38">
        <f t="shared" si="3"/>
        <v>2.9691680809210037E-2</v>
      </c>
      <c r="AW27" s="38">
        <f t="shared" si="3"/>
        <v>2.9577882706535347E-2</v>
      </c>
      <c r="AX27" s="38">
        <f t="shared" si="3"/>
        <v>2.8468000741590251E-2</v>
      </c>
      <c r="AY27" s="38">
        <f t="shared" si="3"/>
        <v>2.8342412926707361E-2</v>
      </c>
      <c r="AZ27" s="38">
        <f t="shared" si="3"/>
        <v>2.7986820993518135E-2</v>
      </c>
      <c r="BA27" s="38">
        <f t="shared" si="3"/>
        <v>2.7460654446838179E-2</v>
      </c>
      <c r="BB27" s="38">
        <f t="shared" si="3"/>
        <v>2.7130016088354247E-2</v>
      </c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</row>
    <row r="29" spans="1:70">
      <c r="A29" s="20" t="s">
        <v>209</v>
      </c>
    </row>
    <row r="30" spans="1:70" s="29" customFormat="1" ht="17" thickBot="1">
      <c r="A30" s="29" t="s">
        <v>152</v>
      </c>
      <c r="B30" s="29" t="s">
        <v>153</v>
      </c>
      <c r="C30" s="29" t="s">
        <v>154</v>
      </c>
      <c r="D30" s="29" t="s">
        <v>155</v>
      </c>
      <c r="E30" s="29" t="s">
        <v>191</v>
      </c>
      <c r="F30" s="29" t="s">
        <v>192</v>
      </c>
      <c r="G30" s="29" t="s">
        <v>193</v>
      </c>
      <c r="H30" s="29" t="s">
        <v>194</v>
      </c>
      <c r="I30" s="29" t="s">
        <v>195</v>
      </c>
      <c r="J30" s="29" t="s">
        <v>196</v>
      </c>
      <c r="K30" s="29" t="s">
        <v>197</v>
      </c>
      <c r="L30" s="29" t="s">
        <v>198</v>
      </c>
      <c r="M30" s="29" t="s">
        <v>199</v>
      </c>
      <c r="N30" s="29" t="s">
        <v>200</v>
      </c>
      <c r="O30" s="29" t="s">
        <v>201</v>
      </c>
      <c r="P30" s="29" t="s">
        <v>202</v>
      </c>
      <c r="Q30" s="29" t="s">
        <v>203</v>
      </c>
      <c r="R30" s="29" t="s">
        <v>204</v>
      </c>
      <c r="S30" s="29" t="s">
        <v>205</v>
      </c>
      <c r="T30" s="29" t="s">
        <v>206</v>
      </c>
      <c r="U30" s="29" t="s">
        <v>207</v>
      </c>
      <c r="V30" s="29">
        <v>2012</v>
      </c>
      <c r="W30" s="29">
        <v>2013</v>
      </c>
      <c r="X30" s="29">
        <v>2014</v>
      </c>
      <c r="Y30" s="29">
        <v>2015</v>
      </c>
      <c r="Z30" s="29">
        <v>2016</v>
      </c>
      <c r="AA30" s="29">
        <v>2017</v>
      </c>
      <c r="AB30" s="29">
        <v>2018</v>
      </c>
      <c r="AC30" s="29">
        <v>2019</v>
      </c>
      <c r="AD30" s="29">
        <v>2020</v>
      </c>
      <c r="AE30" s="29">
        <v>2021</v>
      </c>
      <c r="AF30" s="29">
        <v>2022</v>
      </c>
      <c r="AG30" s="29">
        <v>2023</v>
      </c>
      <c r="AH30" s="29">
        <v>2024</v>
      </c>
      <c r="AI30" s="29">
        <v>2025</v>
      </c>
    </row>
    <row r="31" spans="1:70" s="14" customFormat="1" ht="17" thickBot="1">
      <c r="A31" s="30" t="s">
        <v>48</v>
      </c>
      <c r="B31" s="14" t="s">
        <v>208</v>
      </c>
      <c r="C31" s="14" t="s">
        <v>209</v>
      </c>
      <c r="D31" s="14" t="s">
        <v>210</v>
      </c>
      <c r="E31" s="31">
        <v>77.82926829268294</v>
      </c>
      <c r="F31" s="31">
        <v>78.078048780487819</v>
      </c>
      <c r="G31" s="31">
        <v>78.480487804878052</v>
      </c>
      <c r="H31" s="31">
        <v>78.631707317073179</v>
      </c>
      <c r="I31" s="31">
        <v>78.931707317073176</v>
      </c>
      <c r="J31" s="31">
        <v>79.234146341463429</v>
      </c>
      <c r="K31" s="31">
        <v>79.634146341463421</v>
      </c>
      <c r="L31" s="31">
        <v>79.936585365853674</v>
      </c>
      <c r="M31" s="31">
        <v>80.239024390243912</v>
      </c>
      <c r="N31" s="31">
        <v>80.490243902439033</v>
      </c>
      <c r="O31" s="31">
        <v>80.841463414634148</v>
      </c>
      <c r="P31" s="31">
        <v>81.041463414634151</v>
      </c>
      <c r="Q31" s="31">
        <v>81.292682926829272</v>
      </c>
      <c r="R31" s="31">
        <v>81.395121951219522</v>
      </c>
      <c r="S31" s="31">
        <v>81.543902439024407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</row>
    <row r="32" spans="1:70" s="14" customFormat="1" ht="17" thickBot="1">
      <c r="A32" s="30" t="s">
        <v>41</v>
      </c>
      <c r="B32" s="14" t="s">
        <v>211</v>
      </c>
      <c r="C32" s="14" t="s">
        <v>209</v>
      </c>
      <c r="D32" s="14" t="s">
        <v>210</v>
      </c>
      <c r="E32" s="31">
        <v>76.715609756097564</v>
      </c>
      <c r="F32" s="31">
        <v>76.983658536585381</v>
      </c>
      <c r="G32" s="31">
        <v>77.387560975609759</v>
      </c>
      <c r="H32" s="31">
        <v>77.573170731707322</v>
      </c>
      <c r="I32" s="31">
        <v>77.775609756097566</v>
      </c>
      <c r="J32" s="31">
        <v>78.026829268292687</v>
      </c>
      <c r="K32" s="31">
        <v>78.526829268292687</v>
      </c>
      <c r="L32" s="31">
        <v>78.678048780487828</v>
      </c>
      <c r="M32" s="31">
        <v>78.631707317073179</v>
      </c>
      <c r="N32" s="31">
        <v>79.180487804878055</v>
      </c>
      <c r="O32" s="31">
        <v>79.331707317073182</v>
      </c>
      <c r="P32" s="31">
        <v>79.831707317073182</v>
      </c>
      <c r="Q32" s="31">
        <v>79.982926829268308</v>
      </c>
      <c r="R32" s="31">
        <v>80.234146341463429</v>
      </c>
      <c r="S32" s="31">
        <v>80.082926829268303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</row>
    <row r="33" spans="1:35" s="14" customFormat="1" ht="17" thickBot="1">
      <c r="A33" s="30" t="s">
        <v>43</v>
      </c>
      <c r="B33" s="14" t="s">
        <v>212</v>
      </c>
      <c r="C33" s="14" t="s">
        <v>209</v>
      </c>
      <c r="D33" s="14" t="s">
        <v>210</v>
      </c>
      <c r="E33" s="31">
        <v>76.668292682926847</v>
      </c>
      <c r="F33" s="31">
        <v>76.921951219512195</v>
      </c>
      <c r="G33" s="31">
        <v>77.221951219512206</v>
      </c>
      <c r="H33" s="31">
        <v>77.873170731707319</v>
      </c>
      <c r="I33" s="31">
        <v>78.070731707317094</v>
      </c>
      <c r="J33" s="31">
        <v>78.173170731707316</v>
      </c>
      <c r="K33" s="31">
        <v>78.473170731707327</v>
      </c>
      <c r="L33" s="31">
        <v>78.575609756097563</v>
      </c>
      <c r="M33" s="31">
        <v>78.729268292682946</v>
      </c>
      <c r="N33" s="31">
        <v>78.878048780487802</v>
      </c>
      <c r="O33" s="31">
        <v>79.327641463414651</v>
      </c>
      <c r="P33" s="31">
        <v>79.777236585365856</v>
      </c>
      <c r="Q33" s="31">
        <v>79.534146341463426</v>
      </c>
      <c r="R33" s="31">
        <v>79.482926829268294</v>
      </c>
      <c r="S33" s="31">
        <v>79.736585365853671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</row>
    <row r="34" spans="1:35" s="14" customFormat="1" ht="17" thickBot="1">
      <c r="A34" s="30" t="s">
        <v>39</v>
      </c>
      <c r="B34" s="14" t="s">
        <v>213</v>
      </c>
      <c r="C34" s="14" t="s">
        <v>209</v>
      </c>
      <c r="D34" s="14" t="s">
        <v>210</v>
      </c>
      <c r="E34" s="31">
        <v>77.977560975609762</v>
      </c>
      <c r="F34" s="31">
        <v>78.230487804878052</v>
      </c>
      <c r="G34" s="31">
        <v>78.480487804878052</v>
      </c>
      <c r="H34" s="31">
        <v>78.662439024390238</v>
      </c>
      <c r="I34" s="31">
        <v>78.8829268292683</v>
      </c>
      <c r="J34" s="31">
        <v>79.236585365853671</v>
      </c>
      <c r="K34" s="31">
        <v>79.487804878048777</v>
      </c>
      <c r="L34" s="31">
        <v>79.590243902439028</v>
      </c>
      <c r="M34" s="31">
        <v>79.839024390243921</v>
      </c>
      <c r="N34" s="31">
        <v>80.141463414634146</v>
      </c>
      <c r="O34" s="31">
        <v>80.292682926829286</v>
      </c>
      <c r="P34" s="31">
        <v>80.643902439024387</v>
      </c>
      <c r="Q34" s="31">
        <v>80.804390243902446</v>
      </c>
      <c r="R34" s="31">
        <v>80.964878048780506</v>
      </c>
      <c r="S34" s="31">
        <v>80.66178048780489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</row>
    <row r="35" spans="1:35" s="14" customFormat="1" ht="17" thickBot="1">
      <c r="A35" s="30" t="s">
        <v>36</v>
      </c>
      <c r="B35" s="14" t="s">
        <v>214</v>
      </c>
      <c r="C35" s="14" t="s">
        <v>209</v>
      </c>
      <c r="D35" s="14" t="s">
        <v>210</v>
      </c>
      <c r="E35" s="31">
        <v>73.074878048780505</v>
      </c>
      <c r="F35" s="31">
        <v>73.714634146341467</v>
      </c>
      <c r="G35" s="31">
        <v>73.824878048780505</v>
      </c>
      <c r="H35" s="31">
        <v>74.514634146341464</v>
      </c>
      <c r="I35" s="31">
        <v>74.668292682926833</v>
      </c>
      <c r="J35" s="31">
        <v>74.968292682926844</v>
      </c>
      <c r="K35" s="31">
        <v>75.17317073170733</v>
      </c>
      <c r="L35" s="31">
        <v>75.221951219512192</v>
      </c>
      <c r="M35" s="31">
        <v>75.170731707317088</v>
      </c>
      <c r="N35" s="31">
        <v>75.721951219512206</v>
      </c>
      <c r="O35" s="31">
        <v>75.924390243902451</v>
      </c>
      <c r="P35" s="31">
        <v>76.524390243902445</v>
      </c>
      <c r="Q35" s="31">
        <v>76.724390243902462</v>
      </c>
      <c r="R35" s="31">
        <v>76.975609756097569</v>
      </c>
      <c r="S35" s="31">
        <v>77.078048780487805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</row>
    <row r="36" spans="1:35" s="14" customFormat="1" ht="17" thickBot="1">
      <c r="A36" s="30" t="s">
        <v>37</v>
      </c>
      <c r="B36" s="14" t="s">
        <v>215</v>
      </c>
      <c r="C36" s="14" t="s">
        <v>209</v>
      </c>
      <c r="D36" s="14" t="s">
        <v>210</v>
      </c>
      <c r="E36" s="31">
        <v>75.212682926829274</v>
      </c>
      <c r="F36" s="31">
        <v>75.591463414634163</v>
      </c>
      <c r="G36" s="31">
        <v>75.945121951219519</v>
      </c>
      <c r="H36" s="31">
        <v>76.139024390243918</v>
      </c>
      <c r="I36" s="31">
        <v>76.341463414634148</v>
      </c>
      <c r="J36" s="31">
        <v>76.592682926829269</v>
      </c>
      <c r="K36" s="31">
        <v>76.792682926829286</v>
      </c>
      <c r="L36" s="31">
        <v>76.895121951219508</v>
      </c>
      <c r="M36" s="31">
        <v>77.143902439024401</v>
      </c>
      <c r="N36" s="31">
        <v>77.492682926829275</v>
      </c>
      <c r="O36" s="31">
        <v>77.84390243902439</v>
      </c>
      <c r="P36" s="31">
        <v>78.095121951219539</v>
      </c>
      <c r="Q36" s="31">
        <v>78.195121951219519</v>
      </c>
      <c r="R36" s="31">
        <v>78.44634146341464</v>
      </c>
      <c r="S36" s="31">
        <v>78.597560975609767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1:35" s="14" customFormat="1" ht="17" thickBot="1">
      <c r="A37" s="30" t="s">
        <v>42</v>
      </c>
      <c r="B37" s="14" t="s">
        <v>216</v>
      </c>
      <c r="C37" s="14" t="s">
        <v>209</v>
      </c>
      <c r="D37" s="14" t="s">
        <v>210</v>
      </c>
      <c r="E37" s="31">
        <v>76.409512195121962</v>
      </c>
      <c r="F37" s="31">
        <v>76.69341463414635</v>
      </c>
      <c r="G37" s="31">
        <v>76.878536585365865</v>
      </c>
      <c r="H37" s="31">
        <v>77.090731707317076</v>
      </c>
      <c r="I37" s="31">
        <v>77.291219512195127</v>
      </c>
      <c r="J37" s="31">
        <v>77.465853658536602</v>
      </c>
      <c r="K37" s="31">
        <v>77.965853658536588</v>
      </c>
      <c r="L37" s="31">
        <v>78.119512195121956</v>
      </c>
      <c r="M37" s="31">
        <v>78.368292682926835</v>
      </c>
      <c r="N37" s="31">
        <v>78.714634146341481</v>
      </c>
      <c r="O37" s="31">
        <v>78.817073170731703</v>
      </c>
      <c r="P37" s="31">
        <v>79.214634146341467</v>
      </c>
      <c r="Q37" s="31">
        <v>79.263414634146358</v>
      </c>
      <c r="R37" s="31">
        <v>79.568292682926838</v>
      </c>
      <c r="S37" s="31">
        <v>79.719512195121965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</row>
    <row r="38" spans="1:35" s="14" customFormat="1" ht="17" thickBot="1">
      <c r="A38" s="30" t="s">
        <v>47</v>
      </c>
      <c r="B38" s="14" t="s">
        <v>217</v>
      </c>
      <c r="C38" s="14" t="s">
        <v>209</v>
      </c>
      <c r="D38" s="14" t="s">
        <v>210</v>
      </c>
      <c r="E38" s="31">
        <v>77.751219512195121</v>
      </c>
      <c r="F38" s="31">
        <v>77.95365853658538</v>
      </c>
      <c r="G38" s="31">
        <v>78.304878048780495</v>
      </c>
      <c r="H38" s="31">
        <v>78.456097560975621</v>
      </c>
      <c r="I38" s="31">
        <v>78.607317073170748</v>
      </c>
      <c r="J38" s="31">
        <v>78.958536585365863</v>
      </c>
      <c r="K38" s="31">
        <v>79.058536585365871</v>
      </c>
      <c r="L38" s="31">
        <v>79.260975609756116</v>
      </c>
      <c r="M38" s="31">
        <v>79.263414634146358</v>
      </c>
      <c r="N38" s="31">
        <v>80.163414634146349</v>
      </c>
      <c r="O38" s="31">
        <v>80.114634146341473</v>
      </c>
      <c r="P38" s="31">
        <v>80.514634146341479</v>
      </c>
      <c r="Q38" s="31">
        <v>80.814634146341476</v>
      </c>
      <c r="R38" s="31">
        <v>80.868292682926835</v>
      </c>
      <c r="S38" s="31">
        <v>81.068292682926838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</row>
    <row r="39" spans="1:35" s="14" customFormat="1" ht="17" thickBot="1">
      <c r="A39" s="30" t="s">
        <v>46</v>
      </c>
      <c r="B39" s="14" t="s">
        <v>218</v>
      </c>
      <c r="C39" s="14" t="s">
        <v>209</v>
      </c>
      <c r="D39" s="14" t="s">
        <v>210</v>
      </c>
      <c r="E39" s="31">
        <v>76.421951219512209</v>
      </c>
      <c r="F39" s="31">
        <v>76.67317073170733</v>
      </c>
      <c r="G39" s="31">
        <v>77.073170731707322</v>
      </c>
      <c r="H39" s="31">
        <v>77.475609756097569</v>
      </c>
      <c r="I39" s="31">
        <v>77.72682926829269</v>
      </c>
      <c r="J39" s="31">
        <v>77.926829268292693</v>
      </c>
      <c r="K39" s="31">
        <v>78.329268292682926</v>
      </c>
      <c r="L39" s="31">
        <v>78.229268292682931</v>
      </c>
      <c r="M39" s="31">
        <v>78.380487804878058</v>
      </c>
      <c r="N39" s="31">
        <v>78.680487804878069</v>
      </c>
      <c r="O39" s="31">
        <v>78.931707317073176</v>
      </c>
      <c r="P39" s="31">
        <v>79.131707317073193</v>
      </c>
      <c r="Q39" s="31">
        <v>79.534146341463426</v>
      </c>
      <c r="R39" s="31">
        <v>79.736585365853671</v>
      </c>
      <c r="S39" s="31">
        <v>79.836585365853679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</row>
    <row r="40" spans="1:35" s="14" customFormat="1" ht="17" thickBot="1">
      <c r="A40" s="30" t="s">
        <v>34</v>
      </c>
      <c r="B40" s="14" t="s">
        <v>219</v>
      </c>
      <c r="C40" s="14" t="s">
        <v>209</v>
      </c>
      <c r="D40" s="14" t="s">
        <v>210</v>
      </c>
      <c r="E40" s="31">
        <v>77.585365853658544</v>
      </c>
      <c r="F40" s="31">
        <v>77.685365853658539</v>
      </c>
      <c r="G40" s="31">
        <v>78.136585365853662</v>
      </c>
      <c r="H40" s="31">
        <v>77.839024390243921</v>
      </c>
      <c r="I40" s="31">
        <v>77.987804878048792</v>
      </c>
      <c r="J40" s="31">
        <v>77.887804878048797</v>
      </c>
      <c r="K40" s="31">
        <v>78.387804878048783</v>
      </c>
      <c r="L40" s="31">
        <v>78.641463414634146</v>
      </c>
      <c r="M40" s="31">
        <v>78.841463414634148</v>
      </c>
      <c r="N40" s="31">
        <v>79.039024390243895</v>
      </c>
      <c r="O40" s="31">
        <v>79.239024390243912</v>
      </c>
      <c r="P40" s="31">
        <v>79.439024390243915</v>
      </c>
      <c r="Q40" s="31">
        <v>79.439024390243915</v>
      </c>
      <c r="R40" s="31">
        <v>79.939024390243915</v>
      </c>
      <c r="S40" s="31">
        <v>80.18780487804878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</row>
    <row r="41" spans="1:35" s="14" customFormat="1" ht="17" thickBot="1">
      <c r="A41" s="30" t="s">
        <v>49</v>
      </c>
      <c r="B41" s="14" t="s">
        <v>220</v>
      </c>
      <c r="C41" s="14" t="s">
        <v>209</v>
      </c>
      <c r="D41" s="14" t="s">
        <v>210</v>
      </c>
      <c r="E41" s="31">
        <v>78.014390243902454</v>
      </c>
      <c r="F41" s="31">
        <v>78.331951219512206</v>
      </c>
      <c r="G41" s="31">
        <v>78.628536585365865</v>
      </c>
      <c r="H41" s="31">
        <v>78.426829268292693</v>
      </c>
      <c r="I41" s="31">
        <v>78.826829268292698</v>
      </c>
      <c r="J41" s="31">
        <v>79.426829268292678</v>
      </c>
      <c r="K41" s="31">
        <v>79.82926829268294</v>
      </c>
      <c r="L41" s="31">
        <v>79.978048780487811</v>
      </c>
      <c r="M41" s="31">
        <v>79.93170731707319</v>
      </c>
      <c r="N41" s="31">
        <v>80.729268292682931</v>
      </c>
      <c r="O41" s="31">
        <v>80.580487804878061</v>
      </c>
      <c r="P41" s="31">
        <v>81.131707317073179</v>
      </c>
      <c r="Q41" s="31">
        <v>81.285365853658533</v>
      </c>
      <c r="R41" s="31">
        <v>81.385365853658527</v>
      </c>
      <c r="S41" s="31">
        <v>81.436585365853659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</row>
    <row r="42" spans="1:35" s="14" customFormat="1" ht="17" thickBot="1">
      <c r="A42" s="30" t="s">
        <v>35</v>
      </c>
      <c r="B42" s="14" t="s">
        <v>221</v>
      </c>
      <c r="C42" s="14" t="s">
        <v>209</v>
      </c>
      <c r="D42" s="14" t="s">
        <v>210</v>
      </c>
      <c r="E42" s="31">
        <v>79.536341463414658</v>
      </c>
      <c r="F42" s="31">
        <v>80.200243902439041</v>
      </c>
      <c r="G42" s="31">
        <v>80.424146341463413</v>
      </c>
      <c r="H42" s="31">
        <v>80.501463414634159</v>
      </c>
      <c r="I42" s="31">
        <v>80.570731707317094</v>
      </c>
      <c r="J42" s="31">
        <v>81.076097560975626</v>
      </c>
      <c r="K42" s="31">
        <v>81.417073170731712</v>
      </c>
      <c r="L42" s="31">
        <v>81.563414634146341</v>
      </c>
      <c r="M42" s="31">
        <v>81.760000000000005</v>
      </c>
      <c r="N42" s="31">
        <v>82.03024390243904</v>
      </c>
      <c r="O42" s="31">
        <v>81.925121951219523</v>
      </c>
      <c r="P42" s="31">
        <v>82.321951219512201</v>
      </c>
      <c r="Q42" s="31">
        <v>82.507073170731715</v>
      </c>
      <c r="R42" s="31">
        <v>82.587560975609776</v>
      </c>
      <c r="S42" s="31">
        <v>82.931463414634152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</row>
    <row r="43" spans="1:35" s="14" customFormat="1" ht="17" thickBot="1">
      <c r="A43" s="30" t="s">
        <v>30</v>
      </c>
      <c r="B43" s="14" t="s">
        <v>222</v>
      </c>
      <c r="C43" s="14" t="s">
        <v>209</v>
      </c>
      <c r="D43" s="14" t="s">
        <v>210</v>
      </c>
      <c r="E43" s="31">
        <v>72.737634146341463</v>
      </c>
      <c r="F43" s="31">
        <v>73.094292682926834</v>
      </c>
      <c r="G43" s="31">
        <v>73.426048780487818</v>
      </c>
      <c r="H43" s="31">
        <v>73.731878048780501</v>
      </c>
      <c r="I43" s="31">
        <v>74.013243902439029</v>
      </c>
      <c r="J43" s="31">
        <v>74.274243902439039</v>
      </c>
      <c r="K43" s="31">
        <v>74.52046341463415</v>
      </c>
      <c r="L43" s="31">
        <v>74.762073170731711</v>
      </c>
      <c r="M43" s="31">
        <v>75.004731707317077</v>
      </c>
      <c r="N43" s="31">
        <v>75.25</v>
      </c>
      <c r="O43" s="31">
        <v>75.498902439024391</v>
      </c>
      <c r="P43" s="31">
        <v>75.749975609756106</v>
      </c>
      <c r="Q43" s="31">
        <v>75.99714634146342</v>
      </c>
      <c r="R43" s="31">
        <v>76.236341463414647</v>
      </c>
      <c r="S43" s="31">
        <v>76.465560975609762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</row>
    <row r="44" spans="1:35" s="14" customFormat="1" ht="17" thickBot="1">
      <c r="A44" s="30" t="s">
        <v>50</v>
      </c>
      <c r="B44" s="14" t="s">
        <v>223</v>
      </c>
      <c r="C44" s="14" t="s">
        <v>209</v>
      </c>
      <c r="D44" s="14" t="s">
        <v>210</v>
      </c>
      <c r="E44" s="31">
        <v>77.404634146341479</v>
      </c>
      <c r="F44" s="31">
        <v>77.435609756097563</v>
      </c>
      <c r="G44" s="31">
        <v>77.794390243902441</v>
      </c>
      <c r="H44" s="31">
        <v>77.882926829268314</v>
      </c>
      <c r="I44" s="31">
        <v>77.836585365853665</v>
      </c>
      <c r="J44" s="31">
        <v>77.987804878048792</v>
      </c>
      <c r="K44" s="31">
        <v>78.190243902439036</v>
      </c>
      <c r="L44" s="31">
        <v>78.292682926829272</v>
      </c>
      <c r="M44" s="31">
        <v>78.492682926829289</v>
      </c>
      <c r="N44" s="31">
        <v>79.095121951219525</v>
      </c>
      <c r="O44" s="31">
        <v>79.346341463414646</v>
      </c>
      <c r="P44" s="31">
        <v>79.697560975609761</v>
      </c>
      <c r="Q44" s="31">
        <v>80.097560975609753</v>
      </c>
      <c r="R44" s="31">
        <v>80.251219512195121</v>
      </c>
      <c r="S44" s="31">
        <v>80.548780487804891</v>
      </c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</row>
    <row r="45" spans="1:35" s="14" customFormat="1" ht="17" thickBot="1">
      <c r="A45" s="30" t="s">
        <v>38</v>
      </c>
      <c r="B45" s="14" t="s">
        <v>224</v>
      </c>
      <c r="C45" s="14" t="s">
        <v>209</v>
      </c>
      <c r="D45" s="14" t="s">
        <v>210</v>
      </c>
      <c r="E45" s="31">
        <v>75.31219512195122</v>
      </c>
      <c r="F45" s="31">
        <v>75.260975609756116</v>
      </c>
      <c r="G45" s="31">
        <v>75.412195121951228</v>
      </c>
      <c r="H45" s="31">
        <v>75.712195121951225</v>
      </c>
      <c r="I45" s="31">
        <v>75.963414634146346</v>
      </c>
      <c r="J45" s="31">
        <v>76.314634146341476</v>
      </c>
      <c r="K45" s="31">
        <v>76.81463414634149</v>
      </c>
      <c r="L45" s="31">
        <v>77.065853658536597</v>
      </c>
      <c r="M45" s="31">
        <v>77.219512195121965</v>
      </c>
      <c r="N45" s="31">
        <v>77.670731707317088</v>
      </c>
      <c r="O45" s="31">
        <v>78.070731707317094</v>
      </c>
      <c r="P45" s="31">
        <v>78.419512195121953</v>
      </c>
      <c r="Q45" s="31">
        <v>78.321951219512201</v>
      </c>
      <c r="R45" s="31">
        <v>78.524390243902459</v>
      </c>
      <c r="S45" s="31">
        <v>78.72682926829269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</row>
    <row r="46" spans="1:35" s="14" customFormat="1" ht="17" thickBot="1">
      <c r="A46" s="30" t="s">
        <v>40</v>
      </c>
      <c r="B46" s="14" t="s">
        <v>225</v>
      </c>
      <c r="C46" s="14" t="s">
        <v>209</v>
      </c>
      <c r="D46" s="14" t="s">
        <v>210</v>
      </c>
      <c r="E46" s="31">
        <v>77.980731707317076</v>
      </c>
      <c r="F46" s="31">
        <v>78.120487804878053</v>
      </c>
      <c r="G46" s="31">
        <v>78.604146341463419</v>
      </c>
      <c r="H46" s="31">
        <v>78.665853658536591</v>
      </c>
      <c r="I46" s="31">
        <v>78.717073170731723</v>
      </c>
      <c r="J46" s="31">
        <v>78.965853658536588</v>
      </c>
      <c r="K46" s="31">
        <v>79.368292682926835</v>
      </c>
      <c r="L46" s="31">
        <v>79.568292682926838</v>
      </c>
      <c r="M46" s="31">
        <v>79.61951219512197</v>
      </c>
      <c r="N46" s="31">
        <v>79.870731707317091</v>
      </c>
      <c r="O46" s="31">
        <v>80.170731707317088</v>
      </c>
      <c r="P46" s="31">
        <v>80.821951219512201</v>
      </c>
      <c r="Q46" s="31">
        <v>80.873170731707319</v>
      </c>
      <c r="R46" s="31">
        <v>81.175609756097572</v>
      </c>
      <c r="S46" s="31">
        <v>81.475609756097555</v>
      </c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1:35" s="14" customFormat="1" ht="17" thickBot="1">
      <c r="A47" s="30" t="s">
        <v>44</v>
      </c>
      <c r="B47" s="14" t="s">
        <v>226</v>
      </c>
      <c r="C47" s="14" t="s">
        <v>209</v>
      </c>
      <c r="D47" s="14" t="s">
        <v>210</v>
      </c>
      <c r="E47" s="31">
        <v>78.740487804878057</v>
      </c>
      <c r="F47" s="31">
        <v>78.959024390243897</v>
      </c>
      <c r="G47" s="31">
        <v>79.197560975609775</v>
      </c>
      <c r="H47" s="31">
        <v>79.339024390243921</v>
      </c>
      <c r="I47" s="31">
        <v>79.441463414634157</v>
      </c>
      <c r="J47" s="31">
        <v>79.643902439024401</v>
      </c>
      <c r="K47" s="31">
        <v>79.795121951219514</v>
      </c>
      <c r="L47" s="31">
        <v>79.846341463414646</v>
      </c>
      <c r="M47" s="31">
        <v>80.095121951219525</v>
      </c>
      <c r="N47" s="31">
        <v>80.497560975609773</v>
      </c>
      <c r="O47" s="31">
        <v>80.546341463414649</v>
      </c>
      <c r="P47" s="31">
        <v>80.748780487804893</v>
      </c>
      <c r="Q47" s="31">
        <v>80.900000000000006</v>
      </c>
      <c r="R47" s="31">
        <v>81.099999999999994</v>
      </c>
      <c r="S47" s="31">
        <v>81.351219512195129</v>
      </c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</row>
    <row r="48" spans="1:35" s="14" customFormat="1" ht="17" thickBot="1">
      <c r="A48" s="30" t="s">
        <v>33</v>
      </c>
      <c r="B48" s="14" t="s">
        <v>227</v>
      </c>
      <c r="C48" s="14" t="s">
        <v>209</v>
      </c>
      <c r="D48" s="14" t="s">
        <v>210</v>
      </c>
      <c r="E48" s="31">
        <v>78.417073170731712</v>
      </c>
      <c r="F48" s="31">
        <v>78.896097560975619</v>
      </c>
      <c r="G48" s="31">
        <v>79.079512195121964</v>
      </c>
      <c r="H48" s="31">
        <v>79.324390243902457</v>
      </c>
      <c r="I48" s="31">
        <v>79.580487804878047</v>
      </c>
      <c r="J48" s="31">
        <v>79.680487804878055</v>
      </c>
      <c r="K48" s="31">
        <v>80.180487804878055</v>
      </c>
      <c r="L48" s="31">
        <v>80.385365853658541</v>
      </c>
      <c r="M48" s="31">
        <v>80.536585365853682</v>
      </c>
      <c r="N48" s="31">
        <v>81.0878048780488</v>
      </c>
      <c r="O48" s="31">
        <v>81.236585365853671</v>
      </c>
      <c r="P48" s="31">
        <v>81.490243902439033</v>
      </c>
      <c r="Q48" s="31">
        <v>81.741463414634154</v>
      </c>
      <c r="R48" s="31">
        <v>81.992682926829275</v>
      </c>
      <c r="S48" s="31">
        <v>82.043902439024393</v>
      </c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s="14" customFormat="1" ht="17" thickBot="1">
      <c r="A49" s="30" t="s">
        <v>32</v>
      </c>
      <c r="B49" s="14" t="s">
        <v>228</v>
      </c>
      <c r="C49" s="14" t="s">
        <v>209</v>
      </c>
      <c r="D49" s="14" t="s">
        <v>210</v>
      </c>
      <c r="E49" s="31">
        <v>66.073097560975626</v>
      </c>
      <c r="F49" s="31">
        <v>66.745975609756101</v>
      </c>
      <c r="G49" s="31">
        <v>67.432804878048799</v>
      </c>
      <c r="H49" s="31">
        <v>68.119048780487802</v>
      </c>
      <c r="I49" s="31">
        <v>68.794731707317084</v>
      </c>
      <c r="J49" s="31">
        <v>69.446878048780505</v>
      </c>
      <c r="K49" s="31">
        <v>70.063999999999993</v>
      </c>
      <c r="L49" s="31">
        <v>70.639146341463416</v>
      </c>
      <c r="M49" s="31">
        <v>71.168317073170755</v>
      </c>
      <c r="N49" s="31">
        <v>71.648048780487827</v>
      </c>
      <c r="O49" s="31">
        <v>72.077853658536611</v>
      </c>
      <c r="P49" s="31">
        <v>72.46273170731709</v>
      </c>
      <c r="Q49" s="31">
        <v>72.810658536585379</v>
      </c>
      <c r="R49" s="31">
        <v>73.129634146341473</v>
      </c>
      <c r="S49" s="31">
        <v>73.424634146341475</v>
      </c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s="14" customFormat="1" ht="17" thickBot="1">
      <c r="A50" s="30" t="s">
        <v>45</v>
      </c>
      <c r="B50" s="14" t="s">
        <v>229</v>
      </c>
      <c r="C50" s="14" t="s">
        <v>209</v>
      </c>
      <c r="D50" s="14" t="s">
        <v>210</v>
      </c>
      <c r="E50" s="31">
        <v>76.836585365853665</v>
      </c>
      <c r="F50" s="31">
        <v>77.087804878048786</v>
      </c>
      <c r="G50" s="31">
        <v>77.210975609756119</v>
      </c>
      <c r="H50" s="31">
        <v>77.190243902439036</v>
      </c>
      <c r="I50" s="31">
        <v>77.390243902439039</v>
      </c>
      <c r="J50" s="31">
        <v>77.741463414634154</v>
      </c>
      <c r="K50" s="31">
        <v>77.992682926829275</v>
      </c>
      <c r="L50" s="31">
        <v>78.143902439024387</v>
      </c>
      <c r="M50" s="31">
        <v>78.44634146341464</v>
      </c>
      <c r="N50" s="31">
        <v>78.746341463414637</v>
      </c>
      <c r="O50" s="31">
        <v>79.048780487804891</v>
      </c>
      <c r="P50" s="31">
        <v>79.248780487804893</v>
      </c>
      <c r="Q50" s="31">
        <v>79.448780487804882</v>
      </c>
      <c r="R50" s="31">
        <v>79.599999999999994</v>
      </c>
      <c r="S50" s="31">
        <v>80.051219512195118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s="14" customFormat="1" ht="17" thickBot="1">
      <c r="A51" s="30" t="s">
        <v>31</v>
      </c>
      <c r="B51" s="14" t="s">
        <v>230</v>
      </c>
      <c r="C51" s="14" t="s">
        <v>209</v>
      </c>
      <c r="D51" s="14" t="s">
        <v>210</v>
      </c>
      <c r="E51" s="31">
        <v>75.621951219512198</v>
      </c>
      <c r="F51" s="31">
        <v>75.996585365853662</v>
      </c>
      <c r="G51" s="31">
        <v>76.429268292682934</v>
      </c>
      <c r="H51" s="31">
        <v>76.580487804878061</v>
      </c>
      <c r="I51" s="31">
        <v>76.582926829268303</v>
      </c>
      <c r="J51" s="31">
        <v>76.636585365853662</v>
      </c>
      <c r="K51" s="31">
        <v>76.736585365853671</v>
      </c>
      <c r="L51" s="31">
        <v>76.836585365853665</v>
      </c>
      <c r="M51" s="31">
        <v>76.987804878048777</v>
      </c>
      <c r="N51" s="31">
        <v>77.339024390243921</v>
      </c>
      <c r="O51" s="31">
        <v>77.339024390243921</v>
      </c>
      <c r="P51" s="31">
        <v>77.587804878048786</v>
      </c>
      <c r="Q51" s="31">
        <v>77.839024390243921</v>
      </c>
      <c r="R51" s="31">
        <v>77.939024390243915</v>
      </c>
      <c r="S51" s="31">
        <v>78.090243902439028</v>
      </c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s="14" customFormat="1">
      <c r="A52" s="30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1:35">
      <c r="A53" s="20" t="s">
        <v>231</v>
      </c>
    </row>
    <row r="54" spans="1:35" s="29" customFormat="1" ht="17" thickBot="1">
      <c r="B54" s="29" t="s">
        <v>153</v>
      </c>
      <c r="C54" s="29" t="s">
        <v>154</v>
      </c>
      <c r="D54" s="29" t="s">
        <v>155</v>
      </c>
      <c r="E54" s="29" t="s">
        <v>191</v>
      </c>
      <c r="F54" s="29" t="s">
        <v>192</v>
      </c>
      <c r="G54" s="29" t="s">
        <v>193</v>
      </c>
      <c r="H54" s="29" t="s">
        <v>194</v>
      </c>
      <c r="I54" s="29" t="s">
        <v>195</v>
      </c>
      <c r="J54" s="29" t="s">
        <v>196</v>
      </c>
      <c r="K54" s="29" t="s">
        <v>197</v>
      </c>
      <c r="L54" s="29" t="s">
        <v>198</v>
      </c>
      <c r="M54" s="29" t="s">
        <v>199</v>
      </c>
      <c r="N54" s="29" t="s">
        <v>200</v>
      </c>
      <c r="O54" s="29" t="s">
        <v>201</v>
      </c>
      <c r="P54" s="29" t="s">
        <v>202</v>
      </c>
      <c r="Q54" s="29" t="s">
        <v>203</v>
      </c>
      <c r="R54" s="29" t="s">
        <v>204</v>
      </c>
      <c r="S54" s="29" t="s">
        <v>205</v>
      </c>
      <c r="T54" s="29" t="s">
        <v>206</v>
      </c>
      <c r="U54" s="29" t="s">
        <v>207</v>
      </c>
      <c r="V54" s="29">
        <v>2012</v>
      </c>
      <c r="W54" s="29">
        <v>2013</v>
      </c>
      <c r="X54" s="29">
        <v>2014</v>
      </c>
      <c r="Y54" s="29">
        <v>2015</v>
      </c>
      <c r="Z54" s="29">
        <v>2016</v>
      </c>
      <c r="AA54" s="29">
        <v>2017</v>
      </c>
      <c r="AB54" s="29">
        <v>2018</v>
      </c>
      <c r="AC54" s="29">
        <v>2019</v>
      </c>
      <c r="AD54" s="29">
        <v>2020</v>
      </c>
      <c r="AE54" s="29">
        <v>2021</v>
      </c>
      <c r="AF54" s="29">
        <v>2022</v>
      </c>
      <c r="AG54" s="29">
        <v>2023</v>
      </c>
      <c r="AH54" s="29">
        <v>2024</v>
      </c>
      <c r="AI54" s="29">
        <v>2025</v>
      </c>
    </row>
    <row r="55" spans="1:35" s="33" customFormat="1" ht="17" thickBot="1">
      <c r="A55" s="32" t="s">
        <v>48</v>
      </c>
      <c r="B55" s="33" t="s">
        <v>208</v>
      </c>
      <c r="C55" s="33" t="s">
        <v>231</v>
      </c>
      <c r="D55" s="33" t="s">
        <v>232</v>
      </c>
      <c r="E55" s="34">
        <v>1607.427747847011</v>
      </c>
      <c r="F55" s="34">
        <v>1707.0158373989334</v>
      </c>
      <c r="G55" s="34">
        <v>1803.9320218432915</v>
      </c>
      <c r="H55" s="34">
        <v>1938.6973560116842</v>
      </c>
      <c r="I55" s="34">
        <v>2097.4024780669929</v>
      </c>
      <c r="J55" s="34">
        <v>2266.2651628013732</v>
      </c>
      <c r="K55" s="34">
        <v>2382.4313974257366</v>
      </c>
      <c r="L55" s="34">
        <v>2558.6591826899025</v>
      </c>
      <c r="M55" s="34">
        <v>2664.5739112187562</v>
      </c>
      <c r="N55" s="34">
        <v>2869.774792568106</v>
      </c>
      <c r="O55" s="34">
        <v>2979.5284685486927</v>
      </c>
      <c r="P55" s="34">
        <v>3165.6238081467259</v>
      </c>
      <c r="Q55" s="34">
        <v>3349.0598248269348</v>
      </c>
      <c r="R55" s="34">
        <v>3364.7551679572098</v>
      </c>
      <c r="S55" s="34">
        <v>3382.0051083591698</v>
      </c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</row>
    <row r="56" spans="1:35" s="33" customFormat="1" ht="17" thickBot="1">
      <c r="A56" s="32" t="s">
        <v>41</v>
      </c>
      <c r="B56" s="33" t="s">
        <v>211</v>
      </c>
      <c r="C56" s="33" t="s">
        <v>231</v>
      </c>
      <c r="D56" s="33" t="s">
        <v>232</v>
      </c>
      <c r="E56" s="34">
        <v>2237.2491994368797</v>
      </c>
      <c r="F56" s="34">
        <v>2303.4955457401288</v>
      </c>
      <c r="G56" s="34">
        <v>2445.512019442222</v>
      </c>
      <c r="H56" s="34">
        <v>2601.6112875148597</v>
      </c>
      <c r="I56" s="34">
        <v>2729.7658188013997</v>
      </c>
      <c r="J56" s="34">
        <v>2858.6000893747209</v>
      </c>
      <c r="K56" s="34">
        <v>2898.1945759914252</v>
      </c>
      <c r="L56" s="34">
        <v>3050.6871689242653</v>
      </c>
      <c r="M56" s="34">
        <v>3188.5844192065547</v>
      </c>
      <c r="N56" s="34">
        <v>3379.3464539936285</v>
      </c>
      <c r="O56" s="34">
        <v>3463.3654514821465</v>
      </c>
      <c r="P56" s="34">
        <v>3716.3477304859966</v>
      </c>
      <c r="Q56" s="34">
        <v>3880.5064164669661</v>
      </c>
      <c r="R56" s="34">
        <v>4150.1606455632418</v>
      </c>
      <c r="S56" s="34">
        <v>4242.3429533920071</v>
      </c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</row>
    <row r="57" spans="1:35" s="33" customFormat="1" ht="17" thickBot="1">
      <c r="A57" s="32" t="s">
        <v>43</v>
      </c>
      <c r="B57" s="33" t="s">
        <v>212</v>
      </c>
      <c r="C57" s="33" t="s">
        <v>231</v>
      </c>
      <c r="D57" s="33" t="s">
        <v>232</v>
      </c>
      <c r="E57" s="34">
        <v>1912.4539797664925</v>
      </c>
      <c r="F57" s="34">
        <v>1994.3274204877328</v>
      </c>
      <c r="G57" s="34">
        <v>2044.9439431268388</v>
      </c>
      <c r="H57" s="34">
        <v>2118.4038272212852</v>
      </c>
      <c r="I57" s="34">
        <v>2252.4208583692798</v>
      </c>
      <c r="J57" s="34">
        <v>2477.6372813847734</v>
      </c>
      <c r="K57" s="34">
        <v>2589.6723601559779</v>
      </c>
      <c r="L57" s="34">
        <v>2786.4696160485551</v>
      </c>
      <c r="M57" s="34">
        <v>3051.434602484394</v>
      </c>
      <c r="N57" s="34">
        <v>3261.9588769869279</v>
      </c>
      <c r="O57" s="34">
        <v>3290.2370313641272</v>
      </c>
      <c r="P57" s="34">
        <v>3376.474490435648</v>
      </c>
      <c r="Q57" s="34">
        <v>3808.3136826666728</v>
      </c>
      <c r="R57" s="34">
        <v>4096.0538957467033</v>
      </c>
      <c r="S57" s="34">
        <v>4237.4586850564865</v>
      </c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</row>
    <row r="58" spans="1:35" s="33" customFormat="1" ht="17" thickBot="1">
      <c r="A58" s="32" t="s">
        <v>39</v>
      </c>
      <c r="B58" s="33" t="s">
        <v>213</v>
      </c>
      <c r="C58" s="33" t="s">
        <v>231</v>
      </c>
      <c r="D58" s="33" t="s">
        <v>232</v>
      </c>
      <c r="E58" s="34">
        <v>2056.1481797989832</v>
      </c>
      <c r="F58" s="34">
        <v>2057.692228944386</v>
      </c>
      <c r="G58" s="34">
        <v>2150.631538702381</v>
      </c>
      <c r="H58" s="34">
        <v>2309.5668949824885</v>
      </c>
      <c r="I58" s="34">
        <v>2415.4968822811024</v>
      </c>
      <c r="J58" s="34">
        <v>2519.0006014232654</v>
      </c>
      <c r="K58" s="34">
        <v>2732.8953426122771</v>
      </c>
      <c r="L58" s="34">
        <v>2875.3542074436282</v>
      </c>
      <c r="M58" s="34">
        <v>3319.4156819329496</v>
      </c>
      <c r="N58" s="34">
        <v>3275.0494670776661</v>
      </c>
      <c r="O58" s="34">
        <v>3287.9167733036388</v>
      </c>
      <c r="P58" s="34">
        <v>3501.8353290321434</v>
      </c>
      <c r="Q58" s="34">
        <v>3680.5968217773611</v>
      </c>
      <c r="R58" s="34">
        <v>3867.1913829463588</v>
      </c>
      <c r="S58" s="34">
        <v>4195.7372735716199</v>
      </c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</row>
    <row r="59" spans="1:35" s="33" customFormat="1" ht="17" thickBot="1">
      <c r="A59" s="32" t="s">
        <v>36</v>
      </c>
      <c r="B59" s="33" t="s">
        <v>214</v>
      </c>
      <c r="C59" s="33" t="s">
        <v>231</v>
      </c>
      <c r="D59" s="33" t="s">
        <v>232</v>
      </c>
      <c r="E59" s="34">
        <v>897.80364858212772</v>
      </c>
      <c r="F59" s="34">
        <v>915.95110632519572</v>
      </c>
      <c r="G59" s="34">
        <v>921.67015840237423</v>
      </c>
      <c r="H59" s="34">
        <v>925.77861713583286</v>
      </c>
      <c r="I59" s="34">
        <v>938.91357941826095</v>
      </c>
      <c r="J59" s="34">
        <v>982.08998018145132</v>
      </c>
      <c r="K59" s="34">
        <v>1083.3017981441058</v>
      </c>
      <c r="L59" s="34">
        <v>1194.5618862505798</v>
      </c>
      <c r="M59" s="34">
        <v>1336.967532788035</v>
      </c>
      <c r="N59" s="34">
        <v>1384.7017870249622</v>
      </c>
      <c r="O59" s="34">
        <v>1472.2725000398818</v>
      </c>
      <c r="P59" s="34">
        <v>1553.8053006901723</v>
      </c>
      <c r="Q59" s="34">
        <v>1650.2682282992453</v>
      </c>
      <c r="R59" s="34">
        <v>1829.6850223203044</v>
      </c>
      <c r="S59" s="34">
        <v>1924.4446016995146</v>
      </c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</row>
    <row r="60" spans="1:35" s="33" customFormat="1" ht="17" thickBot="1">
      <c r="A60" s="32" t="s">
        <v>37</v>
      </c>
      <c r="B60" s="33" t="s">
        <v>215</v>
      </c>
      <c r="C60" s="33" t="s">
        <v>231</v>
      </c>
      <c r="D60" s="33" t="s">
        <v>232</v>
      </c>
      <c r="E60" s="34">
        <v>1860.733196761297</v>
      </c>
      <c r="F60" s="34">
        <v>1970.0785662359965</v>
      </c>
      <c r="G60" s="34">
        <v>2055.0263182413723</v>
      </c>
      <c r="H60" s="34">
        <v>2171.2881784369874</v>
      </c>
      <c r="I60" s="34">
        <v>2277.0607204741273</v>
      </c>
      <c r="J60" s="34">
        <v>2377.2161284985254</v>
      </c>
      <c r="K60" s="34">
        <v>2515.8175829158345</v>
      </c>
      <c r="L60" s="34">
        <v>2690.7928134188596</v>
      </c>
      <c r="M60" s="34">
        <v>2825.1481175285012</v>
      </c>
      <c r="N60" s="34">
        <v>3047.343530903931</v>
      </c>
      <c r="O60" s="34">
        <v>3145.6611955916542</v>
      </c>
      <c r="P60" s="34">
        <v>3454.5770740947669</v>
      </c>
      <c r="Q60" s="34">
        <v>3612.0063962722907</v>
      </c>
      <c r="R60" s="34">
        <v>3814.3494769106851</v>
      </c>
      <c r="S60" s="34">
        <v>4117.6876720065711</v>
      </c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</row>
    <row r="61" spans="1:35" s="33" customFormat="1" ht="17" thickBot="1">
      <c r="A61" s="32" t="s">
        <v>42</v>
      </c>
      <c r="B61" s="33" t="s">
        <v>216</v>
      </c>
      <c r="C61" s="33" t="s">
        <v>231</v>
      </c>
      <c r="D61" s="33" t="s">
        <v>232</v>
      </c>
      <c r="E61" s="34">
        <v>1475.974230711895</v>
      </c>
      <c r="F61" s="34">
        <v>1547.1773169792548</v>
      </c>
      <c r="G61" s="34">
        <v>1603.0823753054053</v>
      </c>
      <c r="H61" s="34">
        <v>1663.0714433185765</v>
      </c>
      <c r="I61" s="34">
        <v>1747.2454262583904</v>
      </c>
      <c r="J61" s="34">
        <v>1853.3512052065</v>
      </c>
      <c r="K61" s="34">
        <v>1964.5745844054675</v>
      </c>
      <c r="L61" s="34">
        <v>2141.9807100668345</v>
      </c>
      <c r="M61" s="34">
        <v>2249.4816261402166</v>
      </c>
      <c r="N61" s="34">
        <v>2453.8744915603133</v>
      </c>
      <c r="O61" s="34">
        <v>2585.3552444753682</v>
      </c>
      <c r="P61" s="34">
        <v>2770.5607901766139</v>
      </c>
      <c r="Q61" s="34">
        <v>2955.1679313085147</v>
      </c>
      <c r="R61" s="34">
        <v>3298.7158321556744</v>
      </c>
      <c r="S61" s="34">
        <v>3357.0793291308282</v>
      </c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s="33" customFormat="1" ht="17" thickBot="1">
      <c r="A62" s="32" t="s">
        <v>47</v>
      </c>
      <c r="B62" s="33" t="s">
        <v>217</v>
      </c>
      <c r="C62" s="33" t="s">
        <v>231</v>
      </c>
      <c r="D62" s="33" t="s">
        <v>232</v>
      </c>
      <c r="E62" s="34">
        <v>2093.2687768845144</v>
      </c>
      <c r="F62" s="34">
        <v>2153.9383743009312</v>
      </c>
      <c r="G62" s="34">
        <v>2220.7198118498745</v>
      </c>
      <c r="H62" s="34">
        <v>2303.9830034131123</v>
      </c>
      <c r="I62" s="34">
        <v>2388.3534963133707</v>
      </c>
      <c r="J62" s="34">
        <v>2535.2629948875101</v>
      </c>
      <c r="K62" s="34">
        <v>2706.7203585998668</v>
      </c>
      <c r="L62" s="34">
        <v>2910.3792395816577</v>
      </c>
      <c r="M62" s="34">
        <v>2971.7716389047168</v>
      </c>
      <c r="N62" s="34">
        <v>3097.0474935039902</v>
      </c>
      <c r="O62" s="34">
        <v>3294.0343242916024</v>
      </c>
      <c r="P62" s="34">
        <v>3484.8894964529459</v>
      </c>
      <c r="Q62" s="34">
        <v>3656.1405259827411</v>
      </c>
      <c r="R62" s="34">
        <v>3850.5687678660584</v>
      </c>
      <c r="S62" s="34">
        <v>3934.4607190880483</v>
      </c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</row>
    <row r="63" spans="1:35" s="33" customFormat="1" ht="17" thickBot="1">
      <c r="A63" s="32" t="s">
        <v>46</v>
      </c>
      <c r="B63" s="33" t="s">
        <v>218</v>
      </c>
      <c r="C63" s="33" t="s">
        <v>231</v>
      </c>
      <c r="D63" s="33" t="s">
        <v>232</v>
      </c>
      <c r="E63" s="34">
        <v>2265.5677942792572</v>
      </c>
      <c r="F63" s="34">
        <v>2389.3804199245469</v>
      </c>
      <c r="G63" s="34">
        <v>2408.9235882551152</v>
      </c>
      <c r="H63" s="34">
        <v>2482.0426469704653</v>
      </c>
      <c r="I63" s="34">
        <v>2588.0395429899427</v>
      </c>
      <c r="J63" s="34">
        <v>2667.0896725658909</v>
      </c>
      <c r="K63" s="34">
        <v>2801.8472005139024</v>
      </c>
      <c r="L63" s="34">
        <v>2932.7817403563172</v>
      </c>
      <c r="M63" s="34">
        <v>3083.2747377031164</v>
      </c>
      <c r="N63" s="34">
        <v>3161.7782274557385</v>
      </c>
      <c r="O63" s="34">
        <v>3354.6471817624783</v>
      </c>
      <c r="P63" s="34">
        <v>3557.2849226240064</v>
      </c>
      <c r="Q63" s="34">
        <v>3706.3218261500956</v>
      </c>
      <c r="R63" s="34">
        <v>3922.0192502419636</v>
      </c>
      <c r="S63" s="34">
        <v>4128.6313813022607</v>
      </c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</row>
    <row r="64" spans="1:35" s="33" customFormat="1" ht="17" thickBot="1">
      <c r="A64" s="32" t="s">
        <v>34</v>
      </c>
      <c r="B64" s="33" t="s">
        <v>219</v>
      </c>
      <c r="C64" s="33" t="s">
        <v>231</v>
      </c>
      <c r="D64" s="33" t="s">
        <v>232</v>
      </c>
      <c r="E64" s="34">
        <v>1256.1444859502221</v>
      </c>
      <c r="F64" s="34">
        <v>1293.9868161246447</v>
      </c>
      <c r="G64" s="34">
        <v>1349.7020958865071</v>
      </c>
      <c r="H64" s="34">
        <v>1378.2139979561189</v>
      </c>
      <c r="I64" s="34">
        <v>1464.8131967801</v>
      </c>
      <c r="J64" s="34">
        <v>1448.9428292022794</v>
      </c>
      <c r="K64" s="34">
        <v>1751.7287912827005</v>
      </c>
      <c r="L64" s="34">
        <v>1961.7618531946628</v>
      </c>
      <c r="M64" s="34">
        <v>2024.2573559500843</v>
      </c>
      <c r="N64" s="34">
        <v>2086.7590679105929</v>
      </c>
      <c r="O64" s="34">
        <v>2347.9879195065228</v>
      </c>
      <c r="P64" s="34">
        <v>2603.351607046262</v>
      </c>
      <c r="Q64" s="34">
        <v>2745.5830695477098</v>
      </c>
      <c r="R64" s="34">
        <v>3009.5245169725454</v>
      </c>
      <c r="S64" s="34">
        <v>3085.4297081161012</v>
      </c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</row>
    <row r="65" spans="1:35" s="33" customFormat="1" ht="17" thickBot="1">
      <c r="A65" s="32" t="s">
        <v>49</v>
      </c>
      <c r="B65" s="33" t="s">
        <v>220</v>
      </c>
      <c r="C65" s="33" t="s">
        <v>231</v>
      </c>
      <c r="D65" s="33" t="s">
        <v>232</v>
      </c>
      <c r="E65" s="34">
        <v>1531.993922608377</v>
      </c>
      <c r="F65" s="34">
        <v>1608.0712519310723</v>
      </c>
      <c r="G65" s="34">
        <v>1728.2506858323477</v>
      </c>
      <c r="H65" s="34">
        <v>1833.3170986210891</v>
      </c>
      <c r="I65" s="34">
        <v>1884.4615917615267</v>
      </c>
      <c r="J65" s="34">
        <v>2063.360486692688</v>
      </c>
      <c r="K65" s="34">
        <v>2227.5884168946704</v>
      </c>
      <c r="L65" s="34">
        <v>2228.4803014301042</v>
      </c>
      <c r="M65" s="34">
        <v>2253.4790698362035</v>
      </c>
      <c r="N65" s="34">
        <v>2360.4815619353831</v>
      </c>
      <c r="O65" s="34">
        <v>2412.4209730825546</v>
      </c>
      <c r="P65" s="34">
        <v>2613.9683488764326</v>
      </c>
      <c r="Q65" s="34">
        <v>2646.3721857720489</v>
      </c>
      <c r="R65" s="34">
        <v>2836.1867303471768</v>
      </c>
      <c r="S65" s="34">
        <v>3027.1438031957168</v>
      </c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</row>
    <row r="66" spans="1:35" s="33" customFormat="1" ht="17" thickBot="1">
      <c r="A66" s="32" t="s">
        <v>35</v>
      </c>
      <c r="B66" s="33" t="s">
        <v>221</v>
      </c>
      <c r="C66" s="33" t="s">
        <v>231</v>
      </c>
      <c r="D66" s="33" t="s">
        <v>232</v>
      </c>
      <c r="E66" s="34">
        <v>1548.5586926046794</v>
      </c>
      <c r="F66" s="34">
        <v>1656.6979594466179</v>
      </c>
      <c r="G66" s="34">
        <v>1694.7539617301506</v>
      </c>
      <c r="H66" s="34">
        <v>1746.5756756445119</v>
      </c>
      <c r="I66" s="34">
        <v>1828.6715441448348</v>
      </c>
      <c r="J66" s="34">
        <v>1969.0409457602018</v>
      </c>
      <c r="K66" s="34">
        <v>2079.7374406873864</v>
      </c>
      <c r="L66" s="34">
        <v>2136.5332221978506</v>
      </c>
      <c r="M66" s="34">
        <v>2223.7191164378955</v>
      </c>
      <c r="N66" s="34">
        <v>2335.7324159102754</v>
      </c>
      <c r="O66" s="34">
        <v>2473.9576310967655</v>
      </c>
      <c r="P66" s="34">
        <v>2574.2177667655196</v>
      </c>
      <c r="Q66" s="34">
        <v>2722.3444834139236</v>
      </c>
      <c r="R66" s="34">
        <v>2817.3063127942569</v>
      </c>
      <c r="S66" s="34">
        <v>2712.5287578540647</v>
      </c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</row>
    <row r="67" spans="1:35" s="33" customFormat="1" ht="17" thickBot="1">
      <c r="A67" s="32" t="s">
        <v>30</v>
      </c>
      <c r="B67" s="33" t="s">
        <v>222</v>
      </c>
      <c r="C67" s="33" t="s">
        <v>231</v>
      </c>
      <c r="D67" s="33" t="s">
        <v>232</v>
      </c>
      <c r="E67" s="34">
        <v>386.20396359891873</v>
      </c>
      <c r="F67" s="34">
        <v>369.19766616919827</v>
      </c>
      <c r="G67" s="34">
        <v>404.7236039053044</v>
      </c>
      <c r="H67" s="34">
        <v>430.53543109245925</v>
      </c>
      <c r="I67" s="34">
        <v>465.29625178872232</v>
      </c>
      <c r="J67" s="34">
        <v>502.85869387882701</v>
      </c>
      <c r="K67" s="34">
        <v>545.77296672501063</v>
      </c>
      <c r="L67" s="34">
        <v>577.35420343063993</v>
      </c>
      <c r="M67" s="34">
        <v>621.85596564932735</v>
      </c>
      <c r="N67" s="34">
        <v>680.64471767004761</v>
      </c>
      <c r="O67" s="34">
        <v>720.86515860038128</v>
      </c>
      <c r="P67" s="34">
        <v>749.75717197912422</v>
      </c>
      <c r="Q67" s="34">
        <v>810.314745106087</v>
      </c>
      <c r="R67" s="34">
        <v>836.96521930831761</v>
      </c>
      <c r="S67" s="34">
        <v>846.10394786217239</v>
      </c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</row>
    <row r="68" spans="1:35" s="33" customFormat="1" ht="17" thickBot="1">
      <c r="A68" s="32" t="s">
        <v>50</v>
      </c>
      <c r="B68" s="33" t="s">
        <v>223</v>
      </c>
      <c r="C68" s="33" t="s">
        <v>231</v>
      </c>
      <c r="D68" s="33" t="s">
        <v>232</v>
      </c>
      <c r="E68" s="34">
        <v>1790.7863672797343</v>
      </c>
      <c r="F68" s="34">
        <v>1854.2377859683204</v>
      </c>
      <c r="G68" s="34">
        <v>1909.6248076431964</v>
      </c>
      <c r="H68" s="34">
        <v>2046.601204468275</v>
      </c>
      <c r="I68" s="34">
        <v>2170.9760116908906</v>
      </c>
      <c r="J68" s="34">
        <v>2330.8236033737608</v>
      </c>
      <c r="K68" s="34">
        <v>2545.1514581574856</v>
      </c>
      <c r="L68" s="34">
        <v>2825.3863337272323</v>
      </c>
      <c r="M68" s="34">
        <v>3091.1905709433145</v>
      </c>
      <c r="N68" s="34">
        <v>3303.7770198027852</v>
      </c>
      <c r="O68" s="34">
        <v>3447.3251013092404</v>
      </c>
      <c r="P68" s="34">
        <v>3697.8586701766239</v>
      </c>
      <c r="Q68" s="34">
        <v>3938.736658283955</v>
      </c>
      <c r="R68" s="34">
        <v>4233.1123602275238</v>
      </c>
      <c r="S68" s="34">
        <v>4388.5515143569874</v>
      </c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s="33" customFormat="1" ht="17" thickBot="1">
      <c r="A69" s="32" t="s">
        <v>38</v>
      </c>
      <c r="B69" s="33" t="s">
        <v>224</v>
      </c>
      <c r="C69" s="33" t="s">
        <v>231</v>
      </c>
      <c r="D69" s="33" t="s">
        <v>232</v>
      </c>
      <c r="E69" s="34">
        <v>1012.9198965349595</v>
      </c>
      <c r="F69" s="34">
        <v>1091.6060466682495</v>
      </c>
      <c r="G69" s="34">
        <v>1158.379627173807</v>
      </c>
      <c r="H69" s="34">
        <v>1207.6497037180682</v>
      </c>
      <c r="I69" s="34">
        <v>1325.662016367334</v>
      </c>
      <c r="J69" s="34">
        <v>1506.9844648757164</v>
      </c>
      <c r="K69" s="34">
        <v>1564.4116847892051</v>
      </c>
      <c r="L69" s="34">
        <v>1652.8878594595831</v>
      </c>
      <c r="M69" s="34">
        <v>1817.3696832956143</v>
      </c>
      <c r="N69" s="34">
        <v>1907.0335150752242</v>
      </c>
      <c r="O69" s="34">
        <v>2096.2753567040031</v>
      </c>
      <c r="P69" s="34">
        <v>2200.2537540509061</v>
      </c>
      <c r="Q69" s="34">
        <v>2418.0760118502108</v>
      </c>
      <c r="R69" s="34">
        <v>2577.5540664480814</v>
      </c>
      <c r="S69" s="34">
        <v>2703.6022767901304</v>
      </c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</row>
    <row r="70" spans="1:35" s="33" customFormat="1" ht="17" thickBot="1">
      <c r="A70" s="32" t="s">
        <v>40</v>
      </c>
      <c r="B70" s="33" t="s">
        <v>225</v>
      </c>
      <c r="C70" s="33" t="s">
        <v>231</v>
      </c>
      <c r="D70" s="33" t="s">
        <v>232</v>
      </c>
      <c r="E70" s="34">
        <v>1189.0397263053396</v>
      </c>
      <c r="F70" s="34">
        <v>1245.1493899503721</v>
      </c>
      <c r="G70" s="34">
        <v>1295.9470640011064</v>
      </c>
      <c r="H70" s="34">
        <v>1379.8806757777377</v>
      </c>
      <c r="I70" s="34">
        <v>1445.9701944389776</v>
      </c>
      <c r="J70" s="34">
        <v>1529.4285021830872</v>
      </c>
      <c r="K70" s="34">
        <v>1625.8406431389897</v>
      </c>
      <c r="L70" s="34">
        <v>1730.3876419486448</v>
      </c>
      <c r="M70" s="34">
        <v>2000.5495560432889</v>
      </c>
      <c r="N70" s="34">
        <v>2108.7708528246731</v>
      </c>
      <c r="O70" s="34">
        <v>2249.3767468910332</v>
      </c>
      <c r="P70" s="34">
        <v>2513.4809751654043</v>
      </c>
      <c r="Q70" s="34">
        <v>2696.1291031698802</v>
      </c>
      <c r="R70" s="34">
        <v>2941.2626665636567</v>
      </c>
      <c r="S70" s="34">
        <v>3150.3145193278874</v>
      </c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</row>
    <row r="71" spans="1:35" s="33" customFormat="1" ht="17" thickBot="1">
      <c r="A71" s="32" t="s">
        <v>44</v>
      </c>
      <c r="B71" s="33" t="s">
        <v>226</v>
      </c>
      <c r="C71" s="33" t="s">
        <v>231</v>
      </c>
      <c r="D71" s="33" t="s">
        <v>232</v>
      </c>
      <c r="E71" s="34">
        <v>1739.3943290292582</v>
      </c>
      <c r="F71" s="34">
        <v>1856.9801072124646</v>
      </c>
      <c r="G71" s="34">
        <v>1885.1460597955529</v>
      </c>
      <c r="H71" s="34">
        <v>1980.9042737741734</v>
      </c>
      <c r="I71" s="34">
        <v>2128.6219214325329</v>
      </c>
      <c r="J71" s="34">
        <v>2283.5801397213195</v>
      </c>
      <c r="K71" s="34">
        <v>2506.2849664074074</v>
      </c>
      <c r="L71" s="34">
        <v>2692.3633877075176</v>
      </c>
      <c r="M71" s="34">
        <v>2822.0625024559395</v>
      </c>
      <c r="N71" s="34">
        <v>2942.3999155492179</v>
      </c>
      <c r="O71" s="34">
        <v>2951.9110721647889</v>
      </c>
      <c r="P71" s="34">
        <v>3176.5435134442664</v>
      </c>
      <c r="Q71" s="34">
        <v>3415.2324659839437</v>
      </c>
      <c r="R71" s="34">
        <v>3621.7067487434974</v>
      </c>
      <c r="S71" s="34">
        <v>3690.1561215550923</v>
      </c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</row>
    <row r="72" spans="1:35" s="33" customFormat="1" ht="17" thickBot="1">
      <c r="A72" s="32" t="s">
        <v>33</v>
      </c>
      <c r="B72" s="33" t="s">
        <v>227</v>
      </c>
      <c r="C72" s="33" t="s">
        <v>231</v>
      </c>
      <c r="D72" s="33" t="s">
        <v>232</v>
      </c>
      <c r="E72" s="34">
        <v>2554.9196491795597</v>
      </c>
      <c r="F72" s="34">
        <v>2726.7612691988652</v>
      </c>
      <c r="G72" s="34">
        <v>2841.3716963619481</v>
      </c>
      <c r="H72" s="34">
        <v>2975.1404357226393</v>
      </c>
      <c r="I72" s="34">
        <v>3064.4857028602078</v>
      </c>
      <c r="J72" s="34">
        <v>3212.0557515688779</v>
      </c>
      <c r="K72" s="34">
        <v>3414.3103255042288</v>
      </c>
      <c r="L72" s="34">
        <v>3658.2566038218411</v>
      </c>
      <c r="M72" s="34">
        <v>3764.3364069343179</v>
      </c>
      <c r="N72" s="34">
        <v>3922.6387169542731</v>
      </c>
      <c r="O72" s="34">
        <v>4003.4740822403742</v>
      </c>
      <c r="P72" s="34">
        <v>4236.7482409368004</v>
      </c>
      <c r="Q72" s="34">
        <v>4559.0657538967807</v>
      </c>
      <c r="R72" s="34">
        <v>4815.0465950283688</v>
      </c>
      <c r="S72" s="34">
        <v>5071.9039701112579</v>
      </c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</row>
    <row r="73" spans="1:35" s="33" customFormat="1" ht="17" thickBot="1">
      <c r="A73" s="32" t="s">
        <v>32</v>
      </c>
      <c r="B73" s="33" t="s">
        <v>228</v>
      </c>
      <c r="C73" s="33" t="s">
        <v>231</v>
      </c>
      <c r="D73" s="33" t="s">
        <v>232</v>
      </c>
      <c r="E73" s="34">
        <v>171.54774381286356</v>
      </c>
      <c r="F73" s="34">
        <v>213.15219647048221</v>
      </c>
      <c r="G73" s="34">
        <v>247.7385506400451</v>
      </c>
      <c r="H73" s="34">
        <v>292.49006065750069</v>
      </c>
      <c r="I73" s="34">
        <v>389.41663787795784</v>
      </c>
      <c r="J73" s="34">
        <v>453.87397839009571</v>
      </c>
      <c r="K73" s="34">
        <v>444.53057094759191</v>
      </c>
      <c r="L73" s="34">
        <v>464.23657738525094</v>
      </c>
      <c r="M73" s="34">
        <v>469.2048453029422</v>
      </c>
      <c r="N73" s="34">
        <v>545.83628424199503</v>
      </c>
      <c r="O73" s="34">
        <v>620.69319948989482</v>
      </c>
      <c r="P73" s="34">
        <v>729.66426569058001</v>
      </c>
      <c r="Q73" s="34">
        <v>805.05579594625374</v>
      </c>
      <c r="R73" s="34">
        <v>845.31823745410031</v>
      </c>
      <c r="S73" s="34">
        <v>965.06843695624741</v>
      </c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</row>
    <row r="74" spans="1:35" s="33" customFormat="1" ht="17" thickBot="1">
      <c r="A74" s="32" t="s">
        <v>45</v>
      </c>
      <c r="B74" s="33" t="s">
        <v>229</v>
      </c>
      <c r="C74" s="33" t="s">
        <v>231</v>
      </c>
      <c r="D74" s="33" t="s">
        <v>232</v>
      </c>
      <c r="E74" s="34">
        <v>1345.1060581418444</v>
      </c>
      <c r="F74" s="34">
        <v>1431.2477617446739</v>
      </c>
      <c r="G74" s="34">
        <v>1485.3100979572926</v>
      </c>
      <c r="H74" s="34">
        <v>1554.7841235992391</v>
      </c>
      <c r="I74" s="34">
        <v>1675.146356612599</v>
      </c>
      <c r="J74" s="34">
        <v>1833.3401384433387</v>
      </c>
      <c r="K74" s="34">
        <v>2000.767772895214</v>
      </c>
      <c r="L74" s="34">
        <v>2187.5969062571548</v>
      </c>
      <c r="M74" s="34">
        <v>2318.4292396694623</v>
      </c>
      <c r="N74" s="34">
        <v>2539.5281447110933</v>
      </c>
      <c r="O74" s="34">
        <v>2693.6863603912507</v>
      </c>
      <c r="P74" s="34">
        <v>2944.6677833761019</v>
      </c>
      <c r="Q74" s="34">
        <v>3007.5452028886284</v>
      </c>
      <c r="R74" s="34">
        <v>3222.1223229897805</v>
      </c>
      <c r="S74" s="34">
        <v>3399.1885875758071</v>
      </c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</row>
    <row r="75" spans="1:35" s="33" customFormat="1" ht="17" thickBot="1">
      <c r="A75" s="32" t="s">
        <v>31</v>
      </c>
      <c r="B75" s="33" t="s">
        <v>230</v>
      </c>
      <c r="C75" s="33" t="s">
        <v>231</v>
      </c>
      <c r="D75" s="33" t="s">
        <v>232</v>
      </c>
      <c r="E75" s="34">
        <v>3747.6921213280857</v>
      </c>
      <c r="F75" s="34">
        <v>3899.9769334283615</v>
      </c>
      <c r="G75" s="34">
        <v>4054.6272190634782</v>
      </c>
      <c r="H75" s="34">
        <v>4235.8371986558104</v>
      </c>
      <c r="I75" s="34">
        <v>4450.0449940259459</v>
      </c>
      <c r="J75" s="34">
        <v>4703.4673436394824</v>
      </c>
      <c r="K75" s="34">
        <v>5051.944952099524</v>
      </c>
      <c r="L75" s="34">
        <v>5452.9960805834216</v>
      </c>
      <c r="M75" s="34">
        <v>5588.4034863383449</v>
      </c>
      <c r="N75" s="34">
        <v>5911.1733195312299</v>
      </c>
      <c r="O75" s="34">
        <v>6258.6014947819504</v>
      </c>
      <c r="P75" s="34">
        <v>6612.1897133102366</v>
      </c>
      <c r="Q75" s="34">
        <v>6928.1333408482842</v>
      </c>
      <c r="R75" s="34">
        <v>7163.8036619450022</v>
      </c>
      <c r="S75" s="34">
        <v>7410.163014465581</v>
      </c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s="20" customFormat="1" ht="17" thickBot="1">
      <c r="A76" s="15" t="s">
        <v>235</v>
      </c>
      <c r="E76" s="39">
        <f>AVERAGE(E56:E75)</f>
        <v>1653.6752981297645</v>
      </c>
      <c r="F76" s="39">
        <f t="shared" ref="F76:S76" si="4">AVERAGE(F56:F75)</f>
        <v>1728.955308162575</v>
      </c>
      <c r="G76" s="39">
        <f t="shared" si="4"/>
        <v>1795.3042611658159</v>
      </c>
      <c r="H76" s="39">
        <f t="shared" si="4"/>
        <v>1881.8837889340616</v>
      </c>
      <c r="I76" s="39">
        <f t="shared" si="4"/>
        <v>1981.5431372343751</v>
      </c>
      <c r="J76" s="39">
        <f t="shared" si="4"/>
        <v>2105.4002415626155</v>
      </c>
      <c r="K76" s="39">
        <f t="shared" si="4"/>
        <v>2252.5546896434134</v>
      </c>
      <c r="L76" s="39">
        <f t="shared" si="4"/>
        <v>2407.5624176617303</v>
      </c>
      <c r="M76" s="39">
        <f t="shared" si="4"/>
        <v>2551.0468077772612</v>
      </c>
      <c r="N76" s="39">
        <f t="shared" si="4"/>
        <v>2685.2937930311973</v>
      </c>
      <c r="O76" s="39">
        <f t="shared" si="4"/>
        <v>2808.5032399284823</v>
      </c>
      <c r="P76" s="39">
        <f t="shared" si="4"/>
        <v>3003.4238472405277</v>
      </c>
      <c r="Q76" s="39">
        <f t="shared" si="4"/>
        <v>3182.0955322815789</v>
      </c>
      <c r="R76" s="39">
        <f t="shared" si="4"/>
        <v>3387.4326856286652</v>
      </c>
      <c r="S76" s="39">
        <f t="shared" si="4"/>
        <v>3529.3998636707192</v>
      </c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</row>
    <row r="77" spans="1:35" s="20" customFormat="1" ht="17" thickBot="1">
      <c r="A77" s="15" t="s">
        <v>236</v>
      </c>
      <c r="E77" s="39">
        <f>MEDIAN(E56:E75)</f>
        <v>1643.9765108169688</v>
      </c>
      <c r="F77" s="39">
        <f t="shared" ref="F77:S77" si="5">MEDIAN(F56:F75)</f>
        <v>1755.4678727074693</v>
      </c>
      <c r="G77" s="39">
        <f t="shared" si="5"/>
        <v>1806.6983728139503</v>
      </c>
      <c r="H77" s="39">
        <f t="shared" si="5"/>
        <v>1907.1106861976314</v>
      </c>
      <c r="I77" s="39">
        <f t="shared" si="5"/>
        <v>2006.5417565970297</v>
      </c>
      <c r="J77" s="39">
        <f t="shared" si="5"/>
        <v>2173.4703132070035</v>
      </c>
      <c r="K77" s="39">
        <f t="shared" si="5"/>
        <v>2366.9366916510389</v>
      </c>
      <c r="L77" s="39">
        <f t="shared" si="5"/>
        <v>2459.6365574244819</v>
      </c>
      <c r="M77" s="39">
        <f t="shared" si="5"/>
        <v>2570.2458710627006</v>
      </c>
      <c r="N77" s="39">
        <f t="shared" si="5"/>
        <v>2740.9640301301556</v>
      </c>
      <c r="O77" s="39">
        <f t="shared" si="5"/>
        <v>2822.79871627802</v>
      </c>
      <c r="P77" s="39">
        <f t="shared" si="5"/>
        <v>3060.6056484101841</v>
      </c>
      <c r="Q77" s="39">
        <f t="shared" si="5"/>
        <v>3211.3888344362858</v>
      </c>
      <c r="R77" s="39">
        <f t="shared" si="5"/>
        <v>3460.2112904495862</v>
      </c>
      <c r="S77" s="39">
        <f t="shared" si="5"/>
        <v>3544.6723545654495</v>
      </c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</row>
    <row r="78" spans="1:35" s="20" customFormat="1" ht="17" thickBot="1">
      <c r="A78" s="15" t="s">
        <v>239</v>
      </c>
      <c r="E78" s="40">
        <f>STDEV(E56:E75)</f>
        <v>785.22516904938129</v>
      </c>
      <c r="F78" s="40">
        <f t="shared" ref="F78:S78" si="6">STDEV(F56:F75)</f>
        <v>817.6699738222959</v>
      </c>
      <c r="G78" s="40">
        <f t="shared" si="6"/>
        <v>844.46816151275436</v>
      </c>
      <c r="H78" s="40">
        <f t="shared" si="6"/>
        <v>883.61586032280638</v>
      </c>
      <c r="I78" s="40">
        <f t="shared" si="6"/>
        <v>913.42383616313032</v>
      </c>
      <c r="J78" s="40">
        <f t="shared" si="6"/>
        <v>955.4412484072534</v>
      </c>
      <c r="K78" s="40">
        <f t="shared" si="6"/>
        <v>1013.5383535268752</v>
      </c>
      <c r="L78" s="40">
        <f t="shared" si="6"/>
        <v>1088.8992584363186</v>
      </c>
      <c r="M78" s="40">
        <f t="shared" si="6"/>
        <v>1120.029677340289</v>
      </c>
      <c r="N78" s="40">
        <f t="shared" si="6"/>
        <v>1168.938213663919</v>
      </c>
      <c r="O78" s="40">
        <f t="shared" si="6"/>
        <v>1205.0820943511767</v>
      </c>
      <c r="P78" s="40">
        <f t="shared" si="6"/>
        <v>1266.64885282405</v>
      </c>
      <c r="Q78" s="40">
        <f t="shared" si="6"/>
        <v>1329.4520888600312</v>
      </c>
      <c r="R78" s="40">
        <f t="shared" si="6"/>
        <v>1378.8139027323166</v>
      </c>
      <c r="S78" s="40">
        <f t="shared" si="6"/>
        <v>1430.2594796788194</v>
      </c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</row>
    <row r="79" spans="1:35" s="20" customFormat="1" ht="17" thickBot="1">
      <c r="A79" s="15" t="s">
        <v>238</v>
      </c>
      <c r="E79" s="41">
        <f>E78/E76</f>
        <v>0.47483636596461054</v>
      </c>
      <c r="F79" s="41">
        <f t="shared" ref="F79:S79" si="7">F78/F76</f>
        <v>0.47292718901523495</v>
      </c>
      <c r="G79" s="41">
        <f t="shared" si="7"/>
        <v>0.4703760692710563</v>
      </c>
      <c r="H79" s="41">
        <f t="shared" si="7"/>
        <v>0.4695379520875223</v>
      </c>
      <c r="I79" s="41">
        <f t="shared" si="7"/>
        <v>0.46096591035509282</v>
      </c>
      <c r="J79" s="41">
        <f t="shared" si="7"/>
        <v>0.4538050435950034</v>
      </c>
      <c r="K79" s="41">
        <f t="shared" si="7"/>
        <v>0.44995060860756353</v>
      </c>
      <c r="L79" s="41">
        <f t="shared" si="7"/>
        <v>0.45228287767254566</v>
      </c>
      <c r="M79" s="41">
        <f t="shared" si="7"/>
        <v>0.43904708997330238</v>
      </c>
      <c r="N79" s="41">
        <f t="shared" si="7"/>
        <v>0.43531110699973175</v>
      </c>
      <c r="O79" s="41">
        <f t="shared" si="7"/>
        <v>0.42908339118806349</v>
      </c>
      <c r="P79" s="41">
        <f t="shared" si="7"/>
        <v>0.42173496557531032</v>
      </c>
      <c r="Q79" s="41">
        <f t="shared" si="7"/>
        <v>0.41779138161411739</v>
      </c>
      <c r="R79" s="41">
        <f t="shared" si="7"/>
        <v>0.40703802280175078</v>
      </c>
      <c r="S79" s="41">
        <f t="shared" si="7"/>
        <v>0.4052415523672887</v>
      </c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</row>
    <row r="81" spans="1:35">
      <c r="A81" s="20" t="s">
        <v>233</v>
      </c>
    </row>
    <row r="82" spans="1:35" s="29" customFormat="1" ht="17" thickBot="1">
      <c r="B82" s="29" t="s">
        <v>153</v>
      </c>
      <c r="C82" s="29" t="s">
        <v>154</v>
      </c>
      <c r="D82" s="29" t="s">
        <v>155</v>
      </c>
      <c r="E82" s="29" t="s">
        <v>191</v>
      </c>
      <c r="F82" s="29" t="s">
        <v>192</v>
      </c>
      <c r="G82" s="29" t="s">
        <v>193</v>
      </c>
      <c r="H82" s="29" t="s">
        <v>194</v>
      </c>
      <c r="I82" s="29" t="s">
        <v>195</v>
      </c>
      <c r="J82" s="29" t="s">
        <v>196</v>
      </c>
      <c r="K82" s="29" t="s">
        <v>197</v>
      </c>
      <c r="L82" s="29" t="s">
        <v>198</v>
      </c>
      <c r="M82" s="29" t="s">
        <v>199</v>
      </c>
      <c r="N82" s="29" t="s">
        <v>200</v>
      </c>
      <c r="O82" s="29" t="s">
        <v>201</v>
      </c>
      <c r="P82" s="29" t="s">
        <v>202</v>
      </c>
      <c r="Q82" s="29" t="s">
        <v>203</v>
      </c>
      <c r="R82" s="29" t="s">
        <v>204</v>
      </c>
      <c r="S82" s="29" t="s">
        <v>205</v>
      </c>
      <c r="T82" s="29" t="s">
        <v>206</v>
      </c>
      <c r="U82" s="29" t="s">
        <v>207</v>
      </c>
      <c r="V82" s="29">
        <v>2012</v>
      </c>
      <c r="W82" s="29">
        <v>2013</v>
      </c>
      <c r="X82" s="29">
        <v>2014</v>
      </c>
      <c r="Y82" s="29">
        <v>2015</v>
      </c>
      <c r="Z82" s="29">
        <v>2016</v>
      </c>
      <c r="AA82" s="29">
        <v>2017</v>
      </c>
      <c r="AB82" s="29">
        <v>2018</v>
      </c>
      <c r="AC82" s="29">
        <v>2019</v>
      </c>
      <c r="AD82" s="29">
        <v>2020</v>
      </c>
      <c r="AE82" s="29">
        <v>2021</v>
      </c>
      <c r="AF82" s="29">
        <v>2022</v>
      </c>
      <c r="AG82" s="29">
        <v>2023</v>
      </c>
      <c r="AH82" s="29">
        <v>2024</v>
      </c>
      <c r="AI82" s="29">
        <v>2025</v>
      </c>
    </row>
    <row r="83" spans="1:35" s="14" customFormat="1" ht="17" thickBot="1">
      <c r="A83" s="30" t="s">
        <v>48</v>
      </c>
      <c r="B83" s="14" t="s">
        <v>208</v>
      </c>
      <c r="C83" s="14" t="s">
        <v>233</v>
      </c>
      <c r="D83" s="14" t="s">
        <v>234</v>
      </c>
      <c r="E83" s="31">
        <v>7.2192096236079131</v>
      </c>
      <c r="F83" s="31">
        <v>7.4083610485284126</v>
      </c>
      <c r="G83" s="31">
        <v>7.4638977268500826</v>
      </c>
      <c r="H83" s="31">
        <v>7.6329503207830482</v>
      </c>
      <c r="I83" s="31">
        <v>7.7550171947091808</v>
      </c>
      <c r="J83" s="31">
        <v>8.0324282080833527</v>
      </c>
      <c r="K83" s="31">
        <v>8.1171858947002384</v>
      </c>
      <c r="L83" s="31">
        <v>8.3543334398360933</v>
      </c>
      <c r="M83" s="31">
        <v>8.2859449542461743</v>
      </c>
      <c r="N83" s="31">
        <v>8.5411202369894514</v>
      </c>
      <c r="O83" s="31">
        <v>8.4300798130871009</v>
      </c>
      <c r="P83" s="31">
        <v>8.457741038570477</v>
      </c>
      <c r="Q83" s="31">
        <v>8.506606808546648</v>
      </c>
      <c r="R83" s="31">
        <v>8.5066068085466462</v>
      </c>
      <c r="S83" s="31">
        <v>8.506606808546648</v>
      </c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</row>
    <row r="84" spans="1:35" s="14" customFormat="1" ht="17" thickBot="1">
      <c r="A84" s="30" t="s">
        <v>41</v>
      </c>
      <c r="B84" s="14" t="s">
        <v>211</v>
      </c>
      <c r="C84" s="14" t="s">
        <v>233</v>
      </c>
      <c r="D84" s="14" t="s">
        <v>234</v>
      </c>
      <c r="E84" s="31">
        <v>9.5250639986713477</v>
      </c>
      <c r="F84" s="31">
        <v>9.4798778795448246</v>
      </c>
      <c r="G84" s="31">
        <v>9.8201438848920866</v>
      </c>
      <c r="H84" s="31">
        <v>9.9842285343016286</v>
      </c>
      <c r="I84" s="31">
        <v>10.118749968430995</v>
      </c>
      <c r="J84" s="31">
        <v>9.9465616853548173</v>
      </c>
      <c r="K84" s="31">
        <v>10.088518063614417</v>
      </c>
      <c r="L84" s="31">
        <v>10.11386898669396</v>
      </c>
      <c r="M84" s="31">
        <v>10.291157266840422</v>
      </c>
      <c r="N84" s="31">
        <v>10.4090178793893</v>
      </c>
      <c r="O84" s="31">
        <v>10.402977777954309</v>
      </c>
      <c r="P84" s="31">
        <v>10.294062714809376</v>
      </c>
      <c r="Q84" s="31">
        <v>10.312278381000214</v>
      </c>
      <c r="R84" s="31">
        <v>10.483391102896046</v>
      </c>
      <c r="S84" s="31">
        <v>10.970355384542279</v>
      </c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</row>
    <row r="85" spans="1:35" s="14" customFormat="1" ht="17" thickBot="1">
      <c r="A85" s="30" t="s">
        <v>43</v>
      </c>
      <c r="B85" s="14" t="s">
        <v>212</v>
      </c>
      <c r="C85" s="14" t="s">
        <v>233</v>
      </c>
      <c r="D85" s="14" t="s">
        <v>234</v>
      </c>
      <c r="E85" s="31">
        <v>8.5239175347096818</v>
      </c>
      <c r="F85" s="31">
        <v>8.7613235885427745</v>
      </c>
      <c r="G85" s="31">
        <v>8.5925986202656404</v>
      </c>
      <c r="H85" s="31">
        <v>8.7095650659584649</v>
      </c>
      <c r="I85" s="31">
        <v>8.9060188037842298</v>
      </c>
      <c r="J85" s="31">
        <v>8.9831731531702985</v>
      </c>
      <c r="K85" s="31">
        <v>9.1141065323224115</v>
      </c>
      <c r="L85" s="31">
        <v>9.3071543600143141</v>
      </c>
      <c r="M85" s="31">
        <v>10.114156105851674</v>
      </c>
      <c r="N85" s="31">
        <v>10.502142969902861</v>
      </c>
      <c r="O85" s="31">
        <v>10.273443676194095</v>
      </c>
      <c r="P85" s="31">
        <v>9.9192552781927947</v>
      </c>
      <c r="Q85" s="31">
        <v>10.7774997546246</v>
      </c>
      <c r="R85" s="31">
        <v>11.118649147883808</v>
      </c>
      <c r="S85" s="31">
        <v>11.796608723033808</v>
      </c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</row>
    <row r="86" spans="1:35" s="14" customFormat="1" ht="17" thickBot="1">
      <c r="A86" s="30" t="s">
        <v>39</v>
      </c>
      <c r="B86" s="14" t="s">
        <v>213</v>
      </c>
      <c r="C86" s="14" t="s">
        <v>233</v>
      </c>
      <c r="D86" s="14" t="s">
        <v>234</v>
      </c>
      <c r="E86" s="31">
        <v>9.0432686019451491</v>
      </c>
      <c r="F86" s="31">
        <v>8.8309450520036705</v>
      </c>
      <c r="G86" s="31">
        <v>8.7882745971885043</v>
      </c>
      <c r="H86" s="31">
        <v>9.0397202977574196</v>
      </c>
      <c r="I86" s="31">
        <v>8.9017050387758658</v>
      </c>
      <c r="J86" s="31">
        <v>8.8442350152381106</v>
      </c>
      <c r="K86" s="31">
        <v>9.3177371377413252</v>
      </c>
      <c r="L86" s="31">
        <v>9.6188324276501529</v>
      </c>
      <c r="M86" s="31">
        <v>10.627988737787211</v>
      </c>
      <c r="N86" s="31">
        <v>9.988024107828835</v>
      </c>
      <c r="O86" s="31">
        <v>9.385054527231965</v>
      </c>
      <c r="P86" s="31">
        <v>9.5201303089493283</v>
      </c>
      <c r="Q86" s="31">
        <v>9.5827496240775911</v>
      </c>
      <c r="R86" s="31">
        <v>9.8383256564442672</v>
      </c>
      <c r="S86" s="31">
        <v>10.90869328646942</v>
      </c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</row>
    <row r="87" spans="1:35" s="14" customFormat="1" ht="17" thickBot="1">
      <c r="A87" s="30" t="s">
        <v>36</v>
      </c>
      <c r="B87" s="14" t="s">
        <v>214</v>
      </c>
      <c r="C87" s="14" t="s">
        <v>233</v>
      </c>
      <c r="D87" s="14" t="s">
        <v>234</v>
      </c>
      <c r="E87" s="31">
        <v>7.0005086865386268</v>
      </c>
      <c r="F87" s="31">
        <v>6.7094282143043849</v>
      </c>
      <c r="G87" s="31">
        <v>6.6619954568895929</v>
      </c>
      <c r="H87" s="31">
        <v>6.6273041142849705</v>
      </c>
      <c r="I87" s="31">
        <v>6.5571028793294106</v>
      </c>
      <c r="J87" s="31">
        <v>6.5459998748383521</v>
      </c>
      <c r="K87" s="31">
        <v>6.6852335714352522</v>
      </c>
      <c r="L87" s="31">
        <v>7.0817535237328517</v>
      </c>
      <c r="M87" s="31">
        <v>7.4389866555948334</v>
      </c>
      <c r="N87" s="31">
        <v>7.1840698787321982</v>
      </c>
      <c r="O87" s="31">
        <v>7.2411376598515611</v>
      </c>
      <c r="P87" s="31">
        <v>6.9642247985876233</v>
      </c>
      <c r="Q87" s="31">
        <v>6.7568414576886742</v>
      </c>
      <c r="R87" s="31">
        <v>7.1135690359902979</v>
      </c>
      <c r="S87" s="31">
        <v>7.6420340276715431</v>
      </c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</row>
    <row r="88" spans="1:35" s="14" customFormat="1" ht="17" thickBot="1">
      <c r="A88" s="30" t="s">
        <v>37</v>
      </c>
      <c r="B88" s="14" t="s">
        <v>215</v>
      </c>
      <c r="C88" s="14" t="s">
        <v>233</v>
      </c>
      <c r="D88" s="14" t="s">
        <v>234</v>
      </c>
      <c r="E88" s="31">
        <v>8.1252911838123865</v>
      </c>
      <c r="F88" s="31">
        <v>8.2114993342608802</v>
      </c>
      <c r="G88" s="31">
        <v>8.1509113474011698</v>
      </c>
      <c r="H88" s="31">
        <v>8.3231065918653577</v>
      </c>
      <c r="I88" s="31">
        <v>8.4711402725895013</v>
      </c>
      <c r="J88" s="31">
        <v>8.2641402697447539</v>
      </c>
      <c r="K88" s="31">
        <v>8.5630471746638808</v>
      </c>
      <c r="L88" s="31">
        <v>8.7609644090601471</v>
      </c>
      <c r="M88" s="31">
        <v>9.2991806175389407</v>
      </c>
      <c r="N88" s="31">
        <v>9.4504767491031121</v>
      </c>
      <c r="O88" s="31">
        <v>9.4908472830085859</v>
      </c>
      <c r="P88" s="31">
        <v>9.6042739322370672</v>
      </c>
      <c r="Q88" s="31">
        <v>9.7418106832392137</v>
      </c>
      <c r="R88" s="31">
        <v>9.922540798278856</v>
      </c>
      <c r="S88" s="31">
        <v>11.212112786009497</v>
      </c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</row>
    <row r="89" spans="1:35" s="14" customFormat="1" ht="17" thickBot="1">
      <c r="A89" s="30" t="s">
        <v>42</v>
      </c>
      <c r="B89" s="14" t="s">
        <v>216</v>
      </c>
      <c r="C89" s="14" t="s">
        <v>233</v>
      </c>
      <c r="D89" s="14" t="s">
        <v>234</v>
      </c>
      <c r="E89" s="31">
        <v>7.8699397295438933</v>
      </c>
      <c r="F89" s="31">
        <v>8.0513840509766297</v>
      </c>
      <c r="G89" s="31">
        <v>7.6686158821007897</v>
      </c>
      <c r="H89" s="31">
        <v>7.3840100483920788</v>
      </c>
      <c r="I89" s="31">
        <v>7.4137182202876728</v>
      </c>
      <c r="J89" s="31">
        <v>7.2315111517674655</v>
      </c>
      <c r="K89" s="31">
        <v>7.4170329501860657</v>
      </c>
      <c r="L89" s="31">
        <v>7.7943850711643377</v>
      </c>
      <c r="M89" s="31">
        <v>8.1641800077020399</v>
      </c>
      <c r="N89" s="31">
        <v>8.2353320451139691</v>
      </c>
      <c r="O89" s="31">
        <v>8.4409168059908328</v>
      </c>
      <c r="P89" s="31">
        <v>8.3861189425451119</v>
      </c>
      <c r="Q89" s="31">
        <v>8.1912769583816054</v>
      </c>
      <c r="R89" s="31">
        <v>8.8109936529137407</v>
      </c>
      <c r="S89" s="31">
        <v>9.7121864665351954</v>
      </c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</row>
    <row r="90" spans="1:35" s="14" customFormat="1" ht="17" thickBot="1">
      <c r="A90" s="30" t="s">
        <v>47</v>
      </c>
      <c r="B90" s="14" t="s">
        <v>217</v>
      </c>
      <c r="C90" s="14" t="s">
        <v>233</v>
      </c>
      <c r="D90" s="14" t="s">
        <v>234</v>
      </c>
      <c r="E90" s="31">
        <v>10.369663485685585</v>
      </c>
      <c r="F90" s="31">
        <v>10.369842843884422</v>
      </c>
      <c r="G90" s="31">
        <v>10.229402134248575</v>
      </c>
      <c r="H90" s="31">
        <v>10.126513424203001</v>
      </c>
      <c r="I90" s="31">
        <v>10.146451008285293</v>
      </c>
      <c r="J90" s="31">
        <v>10.072486492036754</v>
      </c>
      <c r="K90" s="31">
        <v>10.200209059000725</v>
      </c>
      <c r="L90" s="31">
        <v>10.521938193993755</v>
      </c>
      <c r="M90" s="31">
        <v>10.891914104089881</v>
      </c>
      <c r="N90" s="31">
        <v>11.005195432568218</v>
      </c>
      <c r="O90" s="31">
        <v>11.100927251997023</v>
      </c>
      <c r="P90" s="31">
        <v>11.085810530224258</v>
      </c>
      <c r="Q90" s="31">
        <v>11.030474253745087</v>
      </c>
      <c r="R90" s="31">
        <v>11.154750638878099</v>
      </c>
      <c r="S90" s="31">
        <v>11.72207916050067</v>
      </c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</row>
    <row r="91" spans="1:35" s="14" customFormat="1" ht="17" thickBot="1">
      <c r="A91" s="30" t="s">
        <v>46</v>
      </c>
      <c r="B91" s="14" t="s">
        <v>218</v>
      </c>
      <c r="C91" s="14" t="s">
        <v>233</v>
      </c>
      <c r="D91" s="14" t="s">
        <v>234</v>
      </c>
      <c r="E91" s="31">
        <v>10.09180664881387</v>
      </c>
      <c r="F91" s="31">
        <v>10.378002110671684</v>
      </c>
      <c r="G91" s="31">
        <v>10.217009991751846</v>
      </c>
      <c r="H91" s="31">
        <v>10.236188421577507</v>
      </c>
      <c r="I91" s="31">
        <v>10.303429423459244</v>
      </c>
      <c r="J91" s="31">
        <v>10.285915151515152</v>
      </c>
      <c r="K91" s="31">
        <v>10.444263567358837</v>
      </c>
      <c r="L91" s="31">
        <v>10.637977211433478</v>
      </c>
      <c r="M91" s="31">
        <v>10.796007024678806</v>
      </c>
      <c r="N91" s="31">
        <v>10.57614546112443</v>
      </c>
      <c r="O91" s="31">
        <v>10.691998929622692</v>
      </c>
      <c r="P91" s="31">
        <v>10.548535546858199</v>
      </c>
      <c r="Q91" s="31">
        <v>10.433613376163413</v>
      </c>
      <c r="R91" s="31">
        <v>10.546357881240484</v>
      </c>
      <c r="S91" s="31">
        <v>11.32533701839446</v>
      </c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</row>
    <row r="92" spans="1:35" s="14" customFormat="1" ht="17" thickBot="1">
      <c r="A92" s="30" t="s">
        <v>34</v>
      </c>
      <c r="B92" s="14" t="s">
        <v>219</v>
      </c>
      <c r="C92" s="14" t="s">
        <v>233</v>
      </c>
      <c r="D92" s="14" t="s">
        <v>234</v>
      </c>
      <c r="E92" s="31">
        <v>8.5891351683323105</v>
      </c>
      <c r="F92" s="31">
        <v>8.5541225850381615</v>
      </c>
      <c r="G92" s="31">
        <v>8.4381830538361218</v>
      </c>
      <c r="H92" s="31">
        <v>8.3700738188145074</v>
      </c>
      <c r="I92" s="31">
        <v>8.6171772819151045</v>
      </c>
      <c r="J92" s="31">
        <v>7.8793081940989573</v>
      </c>
      <c r="K92" s="31">
        <v>8.8036561363347676</v>
      </c>
      <c r="L92" s="31">
        <v>9.0987337116703859</v>
      </c>
      <c r="M92" s="31">
        <v>8.9316834376165311</v>
      </c>
      <c r="N92" s="31">
        <v>8.6810503407000539</v>
      </c>
      <c r="O92" s="31">
        <v>9.5740246834494425</v>
      </c>
      <c r="P92" s="31">
        <v>9.6889521935789666</v>
      </c>
      <c r="Q92" s="31">
        <v>9.7069471201275164</v>
      </c>
      <c r="R92" s="31">
        <v>10.104179013852997</v>
      </c>
      <c r="S92" s="31">
        <v>10.620484980561747</v>
      </c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</row>
    <row r="93" spans="1:35" s="14" customFormat="1" ht="17" thickBot="1">
      <c r="A93" s="30" t="s">
        <v>49</v>
      </c>
      <c r="B93" s="14" t="s">
        <v>220</v>
      </c>
      <c r="C93" s="14" t="s">
        <v>233</v>
      </c>
      <c r="D93" s="14" t="s">
        <v>234</v>
      </c>
      <c r="E93" s="31">
        <v>7.2565364668824994</v>
      </c>
      <c r="F93" s="31">
        <v>7.3779261948359096</v>
      </c>
      <c r="G93" s="31">
        <v>7.6549010932848702</v>
      </c>
      <c r="H93" s="31">
        <v>7.7274155847606796</v>
      </c>
      <c r="I93" s="31">
        <v>7.789166979418698</v>
      </c>
      <c r="J93" s="31">
        <v>8.0634260157154536</v>
      </c>
      <c r="K93" s="31">
        <v>8.2126427944464737</v>
      </c>
      <c r="L93" s="31">
        <v>8.3377727130246004</v>
      </c>
      <c r="M93" s="31">
        <v>8.3458019371642269</v>
      </c>
      <c r="N93" s="31">
        <v>8.6538558277579352</v>
      </c>
      <c r="O93" s="31">
        <v>8.5928964058772443</v>
      </c>
      <c r="P93" s="31">
        <v>8.6740722929330403</v>
      </c>
      <c r="Q93" s="31">
        <v>8.3694762123075161</v>
      </c>
      <c r="R93" s="31">
        <v>8.7056271689490909</v>
      </c>
      <c r="S93" s="31">
        <v>9.5056776713328563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</row>
    <row r="94" spans="1:35" s="14" customFormat="1" ht="17" thickBot="1">
      <c r="A94" s="30" t="s">
        <v>35</v>
      </c>
      <c r="B94" s="14" t="s">
        <v>221</v>
      </c>
      <c r="C94" s="14" t="s">
        <v>233</v>
      </c>
      <c r="D94" s="14" t="s">
        <v>234</v>
      </c>
      <c r="E94" s="31">
        <v>6.8787616638245535</v>
      </c>
      <c r="F94" s="31">
        <v>7.0444989002738456</v>
      </c>
      <c r="G94" s="31">
        <v>6.9878914878259852</v>
      </c>
      <c r="H94" s="31">
        <v>7.2886181027800925</v>
      </c>
      <c r="I94" s="31">
        <v>7.5434446492826179</v>
      </c>
      <c r="J94" s="31">
        <v>7.68931642563797</v>
      </c>
      <c r="K94" s="31">
        <v>7.9496051693352703</v>
      </c>
      <c r="L94" s="31">
        <v>7.9676197741476802</v>
      </c>
      <c r="M94" s="31">
        <v>8.0855262332396443</v>
      </c>
      <c r="N94" s="31">
        <v>8.0420891966020793</v>
      </c>
      <c r="O94" s="31">
        <v>8.1617107417789168</v>
      </c>
      <c r="P94" s="31">
        <v>8.080189760897877</v>
      </c>
      <c r="Q94" s="31">
        <v>8.1134785523515873</v>
      </c>
      <c r="R94" s="31">
        <v>8.2943775548438659</v>
      </c>
      <c r="S94" s="31">
        <v>8.3477495824072747</v>
      </c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</row>
    <row r="95" spans="1:35" s="14" customFormat="1" ht="17" thickBot="1">
      <c r="A95" s="30" t="s">
        <v>30</v>
      </c>
      <c r="B95" s="14" t="s">
        <v>222</v>
      </c>
      <c r="C95" s="14" t="s">
        <v>233</v>
      </c>
      <c r="D95" s="14" t="s">
        <v>234</v>
      </c>
      <c r="E95" s="31">
        <v>5.1495217864956198</v>
      </c>
      <c r="F95" s="31">
        <v>4.6782231766569913</v>
      </c>
      <c r="G95" s="31">
        <v>4.8040967710140983</v>
      </c>
      <c r="H95" s="31">
        <v>4.890490834790989</v>
      </c>
      <c r="I95" s="31">
        <v>5.1018100872476388</v>
      </c>
      <c r="J95" s="31">
        <v>5.0709483313177701</v>
      </c>
      <c r="K95" s="31">
        <v>5.4523959238560868</v>
      </c>
      <c r="L95" s="31">
        <v>5.6200081032532729</v>
      </c>
      <c r="M95" s="31">
        <v>5.7821518109987782</v>
      </c>
      <c r="N95" s="31">
        <v>5.9757712171216886</v>
      </c>
      <c r="O95" s="31">
        <v>5.8712786919879498</v>
      </c>
      <c r="P95" s="31">
        <v>5.6827945360432377</v>
      </c>
      <c r="Q95" s="31">
        <v>5.8363132275094403</v>
      </c>
      <c r="R95" s="31">
        <v>5.8759090977131025</v>
      </c>
      <c r="S95" s="31">
        <v>6.468988720224119</v>
      </c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</row>
    <row r="96" spans="1:35" s="14" customFormat="1" ht="17" thickBot="1">
      <c r="A96" s="30" t="s">
        <v>50</v>
      </c>
      <c r="B96" s="14" t="s">
        <v>223</v>
      </c>
      <c r="C96" s="14" t="s">
        <v>233</v>
      </c>
      <c r="D96" s="14" t="s">
        <v>234</v>
      </c>
      <c r="E96" s="31">
        <v>8.327300244708626</v>
      </c>
      <c r="F96" s="31">
        <v>8.2112867664305487</v>
      </c>
      <c r="G96" s="31">
        <v>7.9491697274111219</v>
      </c>
      <c r="H96" s="31">
        <v>8.061766134016068</v>
      </c>
      <c r="I96" s="31">
        <v>8.0887017631080838</v>
      </c>
      <c r="J96" s="31">
        <v>7.9579385587137521</v>
      </c>
      <c r="K96" s="31">
        <v>8.2973928541914681</v>
      </c>
      <c r="L96" s="31">
        <v>8.8698964347590579</v>
      </c>
      <c r="M96" s="31">
        <v>9.7728367002484564</v>
      </c>
      <c r="N96" s="31">
        <v>9.9683255154891039</v>
      </c>
      <c r="O96" s="31">
        <v>9.828772883891336</v>
      </c>
      <c r="P96" s="31">
        <v>9.7223814178032484</v>
      </c>
      <c r="Q96" s="31">
        <v>9.7343427753471286</v>
      </c>
      <c r="R96" s="31">
        <v>9.8634507109617164</v>
      </c>
      <c r="S96" s="31">
        <v>10.807290807997237</v>
      </c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</row>
    <row r="97" spans="1:35" s="14" customFormat="1" ht="17" thickBot="1">
      <c r="A97" s="30" t="s">
        <v>38</v>
      </c>
      <c r="B97" s="14" t="s">
        <v>224</v>
      </c>
      <c r="C97" s="14" t="s">
        <v>233</v>
      </c>
      <c r="D97" s="14" t="s">
        <v>234</v>
      </c>
      <c r="E97" s="31">
        <v>7.7591674692851607</v>
      </c>
      <c r="F97" s="31">
        <v>8.0269147478675915</v>
      </c>
      <c r="G97" s="31">
        <v>8.037957874522462</v>
      </c>
      <c r="H97" s="31">
        <v>7.974797648782137</v>
      </c>
      <c r="I97" s="31">
        <v>8.2457615244500495</v>
      </c>
      <c r="J97" s="31">
        <v>8.8451787028706956</v>
      </c>
      <c r="K97" s="31">
        <v>8.8184799084356733</v>
      </c>
      <c r="L97" s="31">
        <v>8.9940487617584957</v>
      </c>
      <c r="M97" s="31">
        <v>9.703768166139902</v>
      </c>
      <c r="N97" s="31">
        <v>9.9750381605239795</v>
      </c>
      <c r="O97" s="31">
        <v>10.167811806361192</v>
      </c>
      <c r="P97" s="31">
        <v>9.9305675282734835</v>
      </c>
      <c r="Q97" s="31">
        <v>10.443665719356456</v>
      </c>
      <c r="R97" s="31">
        <v>10.567686640813948</v>
      </c>
      <c r="S97" s="31">
        <v>11.281494119623828</v>
      </c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</row>
    <row r="98" spans="1:35" s="14" customFormat="1" ht="17" thickBot="1">
      <c r="A98" s="30" t="s">
        <v>40</v>
      </c>
      <c r="B98" s="14" t="s">
        <v>225</v>
      </c>
      <c r="C98" s="14" t="s">
        <v>233</v>
      </c>
      <c r="D98" s="14" t="s">
        <v>234</v>
      </c>
      <c r="E98" s="31">
        <v>7.4446842052302635</v>
      </c>
      <c r="F98" s="31">
        <v>7.4628314568802692</v>
      </c>
      <c r="G98" s="31">
        <v>7.3338876530249779</v>
      </c>
      <c r="H98" s="31">
        <v>7.3192793975084012</v>
      </c>
      <c r="I98" s="31">
        <v>7.3162488662659371</v>
      </c>
      <c r="J98" s="31">
        <v>7.2106406373212453</v>
      </c>
      <c r="K98" s="31">
        <v>7.2385180658108537</v>
      </c>
      <c r="L98" s="31">
        <v>7.2509002942926966</v>
      </c>
      <c r="M98" s="31">
        <v>8.1501566002281169</v>
      </c>
      <c r="N98" s="31">
        <v>8.1910626286558816</v>
      </c>
      <c r="O98" s="31">
        <v>8.2845321905782612</v>
      </c>
      <c r="P98" s="31">
        <v>8.3563285877754776</v>
      </c>
      <c r="Q98" s="31">
        <v>8.44605257293893</v>
      </c>
      <c r="R98" s="31">
        <v>8.9677530444500793</v>
      </c>
      <c r="S98" s="31">
        <v>9.6865360168966923</v>
      </c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</row>
    <row r="99" spans="1:35" s="14" customFormat="1" ht="17" thickBot="1">
      <c r="A99" s="30" t="s">
        <v>44</v>
      </c>
      <c r="B99" s="14" t="s">
        <v>226</v>
      </c>
      <c r="C99" s="14" t="s">
        <v>233</v>
      </c>
      <c r="D99" s="14" t="s">
        <v>234</v>
      </c>
      <c r="E99" s="31">
        <v>7.9637807527644613</v>
      </c>
      <c r="F99" s="31">
        <v>8.2083935355263122</v>
      </c>
      <c r="G99" s="31">
        <v>8.0513191223045553</v>
      </c>
      <c r="H99" s="31">
        <v>8.1675232382630814</v>
      </c>
      <c r="I99" s="31">
        <v>8.2534083563287819</v>
      </c>
      <c r="J99" s="31">
        <v>8.2358253625465387</v>
      </c>
      <c r="K99" s="31">
        <v>8.974342440124909</v>
      </c>
      <c r="L99" s="31">
        <v>9.299224500064236</v>
      </c>
      <c r="M99" s="31">
        <v>9.4069141005506633</v>
      </c>
      <c r="N99" s="31">
        <v>9.1954784903716771</v>
      </c>
      <c r="O99" s="31">
        <v>9.157551610145882</v>
      </c>
      <c r="P99" s="31">
        <v>9.0664956787633706</v>
      </c>
      <c r="Q99" s="31">
        <v>9.1044008690414593</v>
      </c>
      <c r="R99" s="31">
        <v>9.3932093462624771</v>
      </c>
      <c r="S99" s="31">
        <v>9.9386516581411577</v>
      </c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</row>
    <row r="100" spans="1:35" s="14" customFormat="1" ht="17" thickBot="1">
      <c r="A100" s="30" t="s">
        <v>33</v>
      </c>
      <c r="B100" s="14" t="s">
        <v>227</v>
      </c>
      <c r="C100" s="14" t="s">
        <v>233</v>
      </c>
      <c r="D100" s="14" t="s">
        <v>234</v>
      </c>
      <c r="E100" s="31">
        <v>9.5717600957176003</v>
      </c>
      <c r="F100" s="31">
        <v>9.9473548674845294</v>
      </c>
      <c r="G100" s="31">
        <v>9.9507540541314778</v>
      </c>
      <c r="H100" s="31">
        <v>10.073039975914771</v>
      </c>
      <c r="I100" s="31">
        <v>10.202106193240624</v>
      </c>
      <c r="J100" s="31">
        <v>10.150617324901733</v>
      </c>
      <c r="K100" s="31">
        <v>10.590466186869802</v>
      </c>
      <c r="L100" s="31">
        <v>10.91240691017782</v>
      </c>
      <c r="M100" s="31">
        <v>11.25466584566092</v>
      </c>
      <c r="N100" s="31">
        <v>11.30041864394223</v>
      </c>
      <c r="O100" s="31">
        <v>11.221033439201033</v>
      </c>
      <c r="P100" s="31">
        <v>10.758127069473888</v>
      </c>
      <c r="Q100" s="31">
        <v>10.619809566534505</v>
      </c>
      <c r="R100" s="31">
        <v>10.727224741476522</v>
      </c>
      <c r="S100" s="31">
        <v>11.321127621770238</v>
      </c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</row>
    <row r="101" spans="1:35" s="14" customFormat="1" ht="17" thickBot="1">
      <c r="A101" s="30" t="s">
        <v>32</v>
      </c>
      <c r="B101" s="14" t="s">
        <v>228</v>
      </c>
      <c r="C101" s="14" t="s">
        <v>233</v>
      </c>
      <c r="D101" s="14" t="s">
        <v>234</v>
      </c>
      <c r="E101" s="31">
        <v>2.5107810253953042</v>
      </c>
      <c r="F101" s="31">
        <v>2.9057763005489248</v>
      </c>
      <c r="G101" s="31">
        <v>3.1344323194799166</v>
      </c>
      <c r="H101" s="31">
        <v>3.5938635101064058</v>
      </c>
      <c r="I101" s="31">
        <v>4.7659566331408465</v>
      </c>
      <c r="J101" s="31">
        <v>4.9490573509822511</v>
      </c>
      <c r="K101" s="31">
        <v>5.1601838284268018</v>
      </c>
      <c r="L101" s="31">
        <v>5.3564295415377945</v>
      </c>
      <c r="M101" s="31">
        <v>5.3386135304685114</v>
      </c>
      <c r="N101" s="31">
        <v>5.370165983045724</v>
      </c>
      <c r="O101" s="31">
        <v>5.4487989496588236</v>
      </c>
      <c r="P101" s="31">
        <v>5.810854822907972</v>
      </c>
      <c r="Q101" s="31">
        <v>6.037159413552061</v>
      </c>
      <c r="R101" s="31">
        <v>6.068273202221067</v>
      </c>
      <c r="S101" s="31">
        <v>6.7410102052013654</v>
      </c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</row>
    <row r="102" spans="1:35" s="14" customFormat="1" ht="17" thickBot="1">
      <c r="A102" s="30" t="s">
        <v>45</v>
      </c>
      <c r="B102" s="14" t="s">
        <v>229</v>
      </c>
      <c r="C102" s="14" t="s">
        <v>233</v>
      </c>
      <c r="D102" s="14" t="s">
        <v>234</v>
      </c>
      <c r="E102" s="31">
        <v>6.8305362583291735</v>
      </c>
      <c r="F102" s="31">
        <v>6.8442139573200844</v>
      </c>
      <c r="G102" s="31">
        <v>6.6334656075095113</v>
      </c>
      <c r="H102" s="31">
        <v>6.6834110262517887</v>
      </c>
      <c r="I102" s="31">
        <v>6.919987509825245</v>
      </c>
      <c r="J102" s="31">
        <v>7.0447184068536339</v>
      </c>
      <c r="K102" s="31">
        <v>7.2663892553345573</v>
      </c>
      <c r="L102" s="31">
        <v>7.5871821667515835</v>
      </c>
      <c r="M102" s="31">
        <v>7.7865594614940523</v>
      </c>
      <c r="N102" s="31">
        <v>8.0154220104475975</v>
      </c>
      <c r="O102" s="31">
        <v>8.2548813531750529</v>
      </c>
      <c r="P102" s="31">
        <v>8.4618662764605386</v>
      </c>
      <c r="Q102" s="31">
        <v>8.4347357389686906</v>
      </c>
      <c r="R102" s="31">
        <v>8.6608519384613682</v>
      </c>
      <c r="S102" s="31">
        <v>9.3354915765350857</v>
      </c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</row>
    <row r="103" spans="1:35" s="14" customFormat="1" ht="17" thickBot="1">
      <c r="A103" s="30" t="s">
        <v>31</v>
      </c>
      <c r="B103" s="14" t="s">
        <v>230</v>
      </c>
      <c r="C103" s="14" t="s">
        <v>233</v>
      </c>
      <c r="D103" s="14" t="s">
        <v>234</v>
      </c>
      <c r="E103" s="31">
        <v>13.560093523609583</v>
      </c>
      <c r="F103" s="31">
        <v>13.497480517529773</v>
      </c>
      <c r="G103" s="31">
        <v>13.353005198709976</v>
      </c>
      <c r="H103" s="31">
        <v>13.367722624390803</v>
      </c>
      <c r="I103" s="31">
        <v>13.350613430093535</v>
      </c>
      <c r="J103" s="31">
        <v>13.408597643865926</v>
      </c>
      <c r="K103" s="31">
        <v>14.074498765700268</v>
      </c>
      <c r="L103" s="31">
        <v>14.823630674085475</v>
      </c>
      <c r="M103" s="31">
        <v>14.637129962486021</v>
      </c>
      <c r="N103" s="31">
        <v>14.672068334701965</v>
      </c>
      <c r="O103" s="31">
        <v>14.721298185966281</v>
      </c>
      <c r="P103" s="31">
        <v>14.812500845818146</v>
      </c>
      <c r="Q103" s="31">
        <v>14.914712267679223</v>
      </c>
      <c r="R103" s="31">
        <v>15.179871326568959</v>
      </c>
      <c r="S103" s="31">
        <v>16.209820633869509</v>
      </c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</row>
    <row r="104" spans="1:35" s="37" customFormat="1" ht="17" thickBot="1">
      <c r="A104" s="36" t="s">
        <v>235</v>
      </c>
      <c r="E104" s="38">
        <f t="shared" ref="E104:S104" si="8">AVERAGE(E84:E103)</f>
        <v>8.1195759265147842</v>
      </c>
      <c r="F104" s="38">
        <f t="shared" si="8"/>
        <v>8.17756630402911</v>
      </c>
      <c r="G104" s="38">
        <f t="shared" si="8"/>
        <v>8.1229007938896647</v>
      </c>
      <c r="H104" s="38">
        <f t="shared" si="8"/>
        <v>8.1974319197360082</v>
      </c>
      <c r="I104" s="38">
        <f t="shared" si="8"/>
        <v>8.3506349444629695</v>
      </c>
      <c r="J104" s="38">
        <f t="shared" si="8"/>
        <v>8.3339797874245818</v>
      </c>
      <c r="K104" s="38">
        <f t="shared" si="8"/>
        <v>8.6334359692594909</v>
      </c>
      <c r="L104" s="38">
        <f t="shared" si="8"/>
        <v>8.8977363884633043</v>
      </c>
      <c r="M104" s="38">
        <f t="shared" si="8"/>
        <v>9.240968915318982</v>
      </c>
      <c r="N104" s="38">
        <f t="shared" si="8"/>
        <v>9.269557543656143</v>
      </c>
      <c r="O104" s="38">
        <f t="shared" si="8"/>
        <v>9.3155947426961223</v>
      </c>
      <c r="P104" s="38">
        <f t="shared" si="8"/>
        <v>9.2683771531566492</v>
      </c>
      <c r="Q104" s="38">
        <f t="shared" si="8"/>
        <v>9.3293819262317452</v>
      </c>
      <c r="R104" s="38">
        <f t="shared" si="8"/>
        <v>9.5698495850550405</v>
      </c>
      <c r="S104" s="38">
        <f t="shared" si="8"/>
        <v>10.277686522385901</v>
      </c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</row>
    <row r="105" spans="1:35" s="37" customFormat="1" ht="17" thickBot="1">
      <c r="A105" s="36" t="s">
        <v>236</v>
      </c>
      <c r="E105" s="38">
        <f>MEDIAN(E84:E103)</f>
        <v>8.0445359682884234</v>
      </c>
      <c r="F105" s="38">
        <f t="shared" ref="F105:S105" si="9">MEDIAN(F84:F103)</f>
        <v>8.2098401509784296</v>
      </c>
      <c r="G105" s="38">
        <f t="shared" si="9"/>
        <v>8.0446384984135086</v>
      </c>
      <c r="H105" s="38">
        <f t="shared" si="9"/>
        <v>8.1146446861395738</v>
      </c>
      <c r="I105" s="38">
        <f t="shared" si="9"/>
        <v>8.2495849403894148</v>
      </c>
      <c r="J105" s="38">
        <f t="shared" si="9"/>
        <v>8.1496256891309962</v>
      </c>
      <c r="K105" s="38">
        <f t="shared" si="9"/>
        <v>8.6833516554993242</v>
      </c>
      <c r="L105" s="38">
        <f t="shared" si="9"/>
        <v>8.9319725982587777</v>
      </c>
      <c r="M105" s="38">
        <f t="shared" si="9"/>
        <v>9.3530473590448011</v>
      </c>
      <c r="N105" s="38">
        <f t="shared" si="9"/>
        <v>9.3229776197373937</v>
      </c>
      <c r="O105" s="38">
        <f t="shared" si="9"/>
        <v>9.4379509051202746</v>
      </c>
      <c r="P105" s="38">
        <f t="shared" si="9"/>
        <v>9.5622021205931986</v>
      </c>
      <c r="Q105" s="38">
        <f t="shared" si="9"/>
        <v>9.6448483721025546</v>
      </c>
      <c r="R105" s="38">
        <f t="shared" si="9"/>
        <v>9.8508881837029918</v>
      </c>
      <c r="S105" s="38">
        <f t="shared" si="9"/>
        <v>10.713887894279491</v>
      </c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</row>
    <row r="106" spans="1:35" s="37" customFormat="1" ht="17" thickBot="1">
      <c r="A106" s="36" t="s">
        <v>239</v>
      </c>
      <c r="E106" s="38">
        <f>STDEV(E84:E103)</f>
        <v>2.1772336477190235</v>
      </c>
      <c r="F106" s="38">
        <f t="shared" ref="F106:S106" si="10">STDEV(F84:F103)</f>
        <v>2.1780425558366079</v>
      </c>
      <c r="G106" s="38">
        <f t="shared" si="10"/>
        <v>2.1249456751932754</v>
      </c>
      <c r="H106" s="38">
        <f t="shared" si="10"/>
        <v>2.0745634838941469</v>
      </c>
      <c r="I106" s="38">
        <f t="shared" si="10"/>
        <v>1.9325731430792854</v>
      </c>
      <c r="J106" s="38">
        <f t="shared" si="10"/>
        <v>1.9155985349629783</v>
      </c>
      <c r="K106" s="38">
        <f t="shared" si="10"/>
        <v>1.9761715310612109</v>
      </c>
      <c r="L106" s="38">
        <f t="shared" si="10"/>
        <v>2.0602293426714331</v>
      </c>
      <c r="M106" s="38">
        <f t="shared" si="10"/>
        <v>2.049005876379753</v>
      </c>
      <c r="N106" s="38">
        <f t="shared" si="10"/>
        <v>2.0369021840813346</v>
      </c>
      <c r="O106" s="38">
        <f t="shared" si="10"/>
        <v>2.0141189983303587</v>
      </c>
      <c r="P106" s="38">
        <f t="shared" si="10"/>
        <v>1.9809395405820904</v>
      </c>
      <c r="Q106" s="38">
        <f t="shared" si="10"/>
        <v>2.0105561631198769</v>
      </c>
      <c r="R106" s="38">
        <f t="shared" si="10"/>
        <v>2.0155142481199566</v>
      </c>
      <c r="S106" s="38">
        <f t="shared" si="10"/>
        <v>2.1136173270268412</v>
      </c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</row>
    <row r="107" spans="1:35" s="20" customFormat="1" ht="17" thickBot="1">
      <c r="A107" s="15" t="s">
        <v>238</v>
      </c>
      <c r="E107" s="41">
        <f t="shared" ref="E107:S107" si="11">E106/E104</f>
        <v>0.26814622677634975</v>
      </c>
      <c r="F107" s="41">
        <f t="shared" si="11"/>
        <v>0.26634361310693133</v>
      </c>
      <c r="G107" s="41">
        <f t="shared" si="11"/>
        <v>0.26159936322153965</v>
      </c>
      <c r="H107" s="41">
        <f t="shared" si="11"/>
        <v>0.25307480491536144</v>
      </c>
      <c r="I107" s="41">
        <f t="shared" si="11"/>
        <v>0.23142828730175913</v>
      </c>
      <c r="J107" s="41">
        <f t="shared" si="11"/>
        <v>0.22985399338902746</v>
      </c>
      <c r="K107" s="41">
        <f t="shared" si="11"/>
        <v>0.22889745613422458</v>
      </c>
      <c r="L107" s="41">
        <f t="shared" si="11"/>
        <v>0.23154533386072229</v>
      </c>
      <c r="M107" s="41">
        <f t="shared" si="11"/>
        <v>0.22173063183699984</v>
      </c>
      <c r="N107" s="41">
        <f t="shared" si="11"/>
        <v>0.21974103666634448</v>
      </c>
      <c r="O107" s="41">
        <f t="shared" si="11"/>
        <v>0.21620938372287241</v>
      </c>
      <c r="P107" s="41">
        <f t="shared" si="11"/>
        <v>0.21373100250969143</v>
      </c>
      <c r="Q107" s="41">
        <f t="shared" si="11"/>
        <v>0.21550797030473443</v>
      </c>
      <c r="R107" s="41">
        <f t="shared" si="11"/>
        <v>0.21061085968033683</v>
      </c>
      <c r="S107" s="41">
        <f t="shared" si="11"/>
        <v>0.20565107939643387</v>
      </c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</row>
  </sheetData>
  <phoneticPr fontId="7"/>
  <printOptions gridLines="1" gridLinesSet="0"/>
  <pageMargins left="0.75" right="0.75" top="1" bottom="1" header="0.5" footer="0.5"/>
  <pageSetup paperSize="0" orientation="portrait" horizontalDpi="4294967292" verticalDpi="4294967292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52"/>
  <sheetViews>
    <sheetView tabSelected="1" topLeftCell="A2" workbookViewId="0">
      <selection activeCell="U16" sqref="U16"/>
    </sheetView>
  </sheetViews>
  <sheetFormatPr baseColWidth="10" defaultRowHeight="16"/>
  <cols>
    <col min="1" max="1" width="18.19921875" style="12" bestFit="1" customWidth="1"/>
    <col min="2" max="16384" width="11" style="12"/>
  </cols>
  <sheetData>
    <row r="2" spans="1:3">
      <c r="B2" s="29" t="s">
        <v>205</v>
      </c>
      <c r="C2" s="29" t="s">
        <v>205</v>
      </c>
    </row>
    <row r="3" spans="1:3" ht="17" thickBot="1">
      <c r="B3" s="15" t="s">
        <v>25</v>
      </c>
      <c r="C3" s="21" t="s">
        <v>240</v>
      </c>
    </row>
    <row r="4" spans="1:3" ht="17" thickBot="1">
      <c r="A4" s="32" t="s">
        <v>30</v>
      </c>
      <c r="B4" s="31">
        <v>76.465560975609762</v>
      </c>
      <c r="C4" s="34">
        <v>846.10394786217239</v>
      </c>
    </row>
    <row r="5" spans="1:3" ht="17" thickBot="1">
      <c r="A5" s="32" t="s">
        <v>32</v>
      </c>
      <c r="B5" s="31">
        <v>73.424634146341475</v>
      </c>
      <c r="C5" s="34">
        <v>965.06843695624741</v>
      </c>
    </row>
    <row r="6" spans="1:3" ht="17" thickBot="1">
      <c r="A6" s="32" t="s">
        <v>36</v>
      </c>
      <c r="B6" s="31">
        <v>77.078048780487805</v>
      </c>
      <c r="C6" s="34">
        <v>1924.4446016995146</v>
      </c>
    </row>
    <row r="7" spans="1:3" ht="17" thickBot="1">
      <c r="A7" s="32" t="s">
        <v>38</v>
      </c>
      <c r="B7" s="31">
        <v>78.72682926829269</v>
      </c>
      <c r="C7" s="34">
        <v>2703.6022767901304</v>
      </c>
    </row>
    <row r="8" spans="1:3" ht="17" thickBot="1">
      <c r="A8" s="32" t="s">
        <v>35</v>
      </c>
      <c r="B8" s="31">
        <v>82.931463414634152</v>
      </c>
      <c r="C8" s="34">
        <v>2712.5287578540647</v>
      </c>
    </row>
    <row r="9" spans="1:3" ht="17" thickBot="1">
      <c r="A9" s="32" t="s">
        <v>49</v>
      </c>
      <c r="B9" s="31">
        <v>81.436585365853659</v>
      </c>
      <c r="C9" s="34">
        <v>3027.1438031957168</v>
      </c>
    </row>
    <row r="10" spans="1:3" ht="17" thickBot="1">
      <c r="A10" s="32" t="s">
        <v>34</v>
      </c>
      <c r="B10" s="31">
        <v>80.18780487804878</v>
      </c>
      <c r="C10" s="34">
        <v>3085.4297081161012</v>
      </c>
    </row>
    <row r="11" spans="1:3" ht="17" thickBot="1">
      <c r="A11" s="32" t="s">
        <v>40</v>
      </c>
      <c r="B11" s="31">
        <v>81.475609756097555</v>
      </c>
      <c r="C11" s="34">
        <v>3150.3145193278874</v>
      </c>
    </row>
    <row r="12" spans="1:3" ht="17" thickBot="1">
      <c r="A12" s="32" t="s">
        <v>42</v>
      </c>
      <c r="B12" s="31">
        <v>79.719512195121965</v>
      </c>
      <c r="C12" s="34">
        <v>3357.0793291308282</v>
      </c>
    </row>
    <row r="13" spans="1:3" ht="17" thickBot="1">
      <c r="A13" s="32" t="s">
        <v>48</v>
      </c>
      <c r="B13" s="31">
        <v>81.543902439024407</v>
      </c>
      <c r="C13" s="34">
        <v>3382.0051083591698</v>
      </c>
    </row>
    <row r="14" spans="1:3" ht="17" thickBot="1">
      <c r="A14" s="32" t="s">
        <v>45</v>
      </c>
      <c r="B14" s="31">
        <v>80.051219512195118</v>
      </c>
      <c r="C14" s="34">
        <v>3399.1885875758071</v>
      </c>
    </row>
    <row r="15" spans="1:3" ht="17" thickBot="1">
      <c r="A15" s="32" t="s">
        <v>44</v>
      </c>
      <c r="B15" s="31">
        <v>81.351219512195129</v>
      </c>
      <c r="C15" s="34">
        <v>3690.1561215550923</v>
      </c>
    </row>
    <row r="16" spans="1:3" ht="17" thickBot="1">
      <c r="A16" s="32" t="s">
        <v>47</v>
      </c>
      <c r="B16" s="31">
        <v>81.068292682926838</v>
      </c>
      <c r="C16" s="34">
        <v>3934.4607190880483</v>
      </c>
    </row>
    <row r="17" spans="1:3" ht="17" thickBot="1">
      <c r="A17" s="32" t="s">
        <v>37</v>
      </c>
      <c r="B17" s="31">
        <v>78.597560975609767</v>
      </c>
      <c r="C17" s="34">
        <v>4117.6876720065711</v>
      </c>
    </row>
    <row r="18" spans="1:3" ht="17" thickBot="1">
      <c r="A18" s="32" t="s">
        <v>46</v>
      </c>
      <c r="B18" s="31">
        <v>79.836585365853679</v>
      </c>
      <c r="C18" s="34">
        <v>4128.6313813022607</v>
      </c>
    </row>
    <row r="19" spans="1:3" ht="17" thickBot="1">
      <c r="A19" s="32" t="s">
        <v>39</v>
      </c>
      <c r="B19" s="31">
        <v>80.66178048780489</v>
      </c>
      <c r="C19" s="34">
        <v>4195.7372735716199</v>
      </c>
    </row>
    <row r="20" spans="1:3" ht="17" thickBot="1">
      <c r="A20" s="32" t="s">
        <v>43</v>
      </c>
      <c r="B20" s="31">
        <v>79.736585365853671</v>
      </c>
      <c r="C20" s="34">
        <v>4237.4586850564865</v>
      </c>
    </row>
    <row r="21" spans="1:3" ht="17" thickBot="1">
      <c r="A21" s="32" t="s">
        <v>41</v>
      </c>
      <c r="B21" s="31">
        <v>80.082926829268303</v>
      </c>
      <c r="C21" s="34">
        <v>4242.3429533920071</v>
      </c>
    </row>
    <row r="22" spans="1:3" ht="17" thickBot="1">
      <c r="A22" s="32" t="s">
        <v>50</v>
      </c>
      <c r="B22" s="31">
        <v>80.548780487804891</v>
      </c>
      <c r="C22" s="34">
        <v>4388.5515143569874</v>
      </c>
    </row>
    <row r="23" spans="1:3" ht="17" thickBot="1">
      <c r="A23" s="32" t="s">
        <v>33</v>
      </c>
      <c r="B23" s="31">
        <v>82.043902439024393</v>
      </c>
      <c r="C23" s="34">
        <v>5071.9039701112579</v>
      </c>
    </row>
    <row r="24" spans="1:3" ht="17" thickBot="1">
      <c r="A24" s="32" t="s">
        <v>31</v>
      </c>
      <c r="B24" s="31">
        <v>78.090243902439028</v>
      </c>
      <c r="C24" s="34">
        <v>7410.163014465581</v>
      </c>
    </row>
    <row r="50" spans="8:11">
      <c r="H50" s="12">
        <v>7.0000000000000007E-2</v>
      </c>
      <c r="K50" s="12">
        <f>81.16+K576-75.378</f>
        <v>5.7819999999999965</v>
      </c>
    </row>
    <row r="51" spans="8:11">
      <c r="H51" s="12">
        <v>0.90029999999999999</v>
      </c>
    </row>
    <row r="52" spans="8:11">
      <c r="H52" s="42">
        <f>H51/H50</f>
        <v>12.86142857142857</v>
      </c>
      <c r="I52" s="12">
        <f>-0.035*(H52^2)+0.9003*H52+75.378</f>
        <v>81.167572071428566</v>
      </c>
    </row>
  </sheetData>
  <printOptions gridLines="1" gridLinesSet="0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IHC File</vt:lpstr>
      <vt:lpstr>TimeSeriesData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Phillip LeBel</cp:lastModifiedBy>
  <cp:lastPrinted>2002-05-16T00:32:44Z</cp:lastPrinted>
  <dcterms:created xsi:type="dcterms:W3CDTF">1999-04-16T16:51:47Z</dcterms:created>
  <dcterms:modified xsi:type="dcterms:W3CDTF">2025-10-04T19:41:20Z</dcterms:modified>
</cp:coreProperties>
</file>