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0" yWindow="100" windowWidth="15300" windowHeight="8560" tabRatio="203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<sst xmlns="http://schemas.openxmlformats.org/spreadsheetml/2006/main" count="18" uniqueCount="18">
  <si>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Population</t>
  </si>
  <si>
    <t>Per Capita Grain, Kg.</t>
  </si>
  <si>
    <t>Population,(millions)</t>
  </si>
  <si>
    <t>Total Grain,Million tons</t>
  </si>
  <si>
    <t>Soybean Production, mill.tons</t>
  </si>
  <si>
    <t>Meat Production, mill.tons</t>
  </si>
  <si>
    <t>World Fish Catch</t>
  </si>
  <si>
    <t>Per Capita Soybean Production, kg.</t>
  </si>
  <si>
    <t>Per Capita Meat Production, kg.</t>
  </si>
  <si>
    <t>Per Capita World Fish Catch, kg.</t>
  </si>
  <si>
    <t>Total Food Per Capita</t>
  </si>
  <si>
    <t>$1997 GDP, $trillions</t>
  </si>
  <si>
    <t>Per Capita GDP</t>
  </si>
  <si>
    <t>Exports</t>
  </si>
  <si>
    <t xml:space="preserve">Export Share </t>
  </si>
  <si>
    <t>Life Expectancy</t>
  </si>
  <si>
    <t>Armed Conflicts</t>
  </si>
  <si>
    <t>Nuclear Warheads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</si>
</sst>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\ \ \ \ "/>
    <numFmt numFmtId="165" formatCode="&quot;$&quot;#,##0"/>
    <numFmt numFmtId="166" formatCode="0.00\ \ \ \ \ \ "/>
  </numFmts>
  <fonts count="35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1.75"/>
      <name val="Helv"/>
      <family val="0"/>
    </font>
    <font>
      <sz val="12"/>
      <name val="Helv"/>
      <family val="0"/>
    </font>
    <font>
      <sz val="8"/>
      <name val="Helv"/>
      <family val="0"/>
    </font>
    <font>
      <vertAlign val="superscript"/>
      <sz val="8"/>
      <name val="Helv"/>
      <family val="0"/>
    </font>
    <font>
      <b/>
      <sz val="8"/>
      <color indexed="12"/>
      <name val="Helv"/>
      <family val="0"/>
    </font>
    <font>
      <sz val="8"/>
      <color indexed="8"/>
      <name val="Helv"/>
      <family val="0"/>
    </font>
    <font>
      <vertAlign val="superscript"/>
      <sz val="8"/>
      <color indexed="8"/>
      <name val="Helv"/>
      <family val="0"/>
    </font>
    <font>
      <b/>
      <sz val="8"/>
      <color indexed="57"/>
      <name val="Helv"/>
      <family val="0"/>
    </font>
    <font>
      <b/>
      <sz val="10"/>
      <color indexed="12"/>
      <name val="Helv"/>
      <family val="0"/>
    </font>
    <font>
      <sz val="8.5"/>
      <name val="Helv"/>
      <family val="0"/>
    </font>
    <font>
      <sz val="11.25"/>
      <name val="Helv"/>
      <family val="0"/>
    </font>
    <font>
      <sz val="10.75"/>
      <name val="Helv"/>
      <family val="0"/>
    </font>
    <font>
      <b/>
      <sz val="10.25"/>
      <color indexed="12"/>
      <name val="Helv"/>
      <family val="0"/>
    </font>
    <font>
      <sz val="8.75"/>
      <name val="Helv"/>
      <family val="0"/>
    </font>
    <font>
      <sz val="10.5"/>
      <name val="Helv"/>
      <family val="0"/>
    </font>
    <font>
      <sz val="10"/>
      <name val="Helv"/>
      <family val="0"/>
    </font>
    <font>
      <sz val="9.75"/>
      <name val="Helv"/>
      <family val="0"/>
    </font>
    <font>
      <b/>
      <sz val="12"/>
      <color indexed="12"/>
      <name val="Helv"/>
      <family val="0"/>
    </font>
    <font>
      <vertAlign val="superscript"/>
      <sz val="9"/>
      <name val="Helv"/>
      <family val="0"/>
    </font>
    <font>
      <sz val="5.75"/>
      <name val="Helv"/>
      <family val="0"/>
    </font>
    <font>
      <vertAlign val="superscript"/>
      <sz val="5.75"/>
      <name val="Helv"/>
      <family val="0"/>
    </font>
    <font>
      <b/>
      <sz val="11.75"/>
      <color indexed="12"/>
      <name val="Helv"/>
      <family val="0"/>
    </font>
    <font>
      <b/>
      <sz val="5.75"/>
      <color indexed="12"/>
      <name val="Helv"/>
      <family val="0"/>
    </font>
    <font>
      <sz val="5.75"/>
      <color indexed="8"/>
      <name val="Helv"/>
      <family val="0"/>
    </font>
    <font>
      <vertAlign val="superscript"/>
      <sz val="5.75"/>
      <color indexed="8"/>
      <name val="Helv"/>
      <family val="0"/>
    </font>
    <font>
      <b/>
      <sz val="5.75"/>
      <color indexed="57"/>
      <name val="Helv"/>
      <family val="0"/>
    </font>
    <font>
      <sz val="9.5"/>
      <name val="Helv"/>
      <family val="0"/>
    </font>
    <font>
      <b/>
      <sz val="11.25"/>
      <color indexed="12"/>
      <name val="Helv"/>
      <family val="0"/>
    </font>
    <font>
      <vertAlign val="superscript"/>
      <sz val="8.5"/>
      <name val="Helv"/>
      <family val="0"/>
    </font>
    <font>
      <b/>
      <sz val="8"/>
      <color indexed="10"/>
      <name val="Helv"/>
      <family val="0"/>
    </font>
    <font>
      <sz val="11.5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Global Population and Food Production</a:t>
            </a:r>
          </a:p>
        </c:rich>
      </c:tx>
      <c:layout>
        <c:manualLayout>
          <c:xMode val="factor"/>
          <c:yMode val="factor"/>
          <c:x val="-0.002"/>
          <c:y val="0.00325"/>
        </c:manualLayout>
      </c:layout>
      <c:spPr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2025"/>
          <c:y val="0.09675"/>
          <c:w val="0.943"/>
          <c:h val="0.73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Sheet1!$D$85</c:f>
              <c:strCache>
                <c:ptCount val="1"/>
                <c:pt idx="0">
                  <c:v>Population,(millions)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trendline>
            <c:name>Second Order Population Trend</c:name>
            <c:spPr>
              <a:ln w="25400">
                <a:solidFill>
                  <a:srgbClr val="0000FF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FF"/>
                        </a:solidFill>
                        <a:latin typeface="Helv"/>
                        <a:ea typeface="Helv"/>
                        <a:cs typeface="Helv"/>
                      </a:rPr>
                      <a:t>Second Order Population Trend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Helv"/>
                        <a:ea typeface="Helv"/>
                        <a:cs typeface="Helv"/>
                      </a:rPr>
                      <a:t>
Y = 0.374x</a:t>
                    </a:r>
                    <a:r>
                      <a:rPr lang="en-US" cap="none" sz="800" b="0" i="0" u="none" baseline="30000">
                        <a:solidFill>
                          <a:srgbClr val="000000"/>
                        </a:solidFill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Helv"/>
                        <a:ea typeface="Helv"/>
                        <a:cs typeface="Helv"/>
                      </a:rPr>
                      <a:t> - 1410.7x + 1E+06
R</a:t>
                    </a:r>
                    <a:r>
                      <a:rPr lang="en-US" cap="none" sz="800" b="0" i="0" u="none" baseline="30000">
                        <a:solidFill>
                          <a:srgbClr val="000000"/>
                        </a:solidFill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Helv"/>
                        <a:ea typeface="Helv"/>
                        <a:cs typeface="Helv"/>
                      </a:rPr>
                      <a:t> = 0.9991</a:t>
                    </a:r>
                  </a:p>
                </c:rich>
              </c:tx>
              <c:numFmt formatCode="General" sourceLinked="1"/>
              <c:spPr>
                <a:ln w="25400">
                  <a:solidFill/>
                </a:ln>
              </c:spPr>
            </c:trendlineLbl>
          </c:trendline>
          <c:trendline>
            <c:name>Third Order Population Trend</c:name>
            <c:spPr>
              <a:ln w="25400">
                <a:solidFill>
                  <a:srgbClr val="339966"/>
                </a:solidFill>
              </a:ln>
            </c:spPr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339966"/>
                        </a:solidFill>
                        <a:latin typeface="Helv"/>
                        <a:ea typeface="Helv"/>
                        <a:cs typeface="Helv"/>
                      </a:rPr>
                      <a:t>Third Order Population Trend</a:t>
                    </a:r>
                    <a:r>
                      <a:rPr lang="en-US" cap="none" sz="800" b="0" i="0" u="none" baseline="0">
                        <a:latin typeface="Helv"/>
                        <a:ea typeface="Helv"/>
                        <a:cs typeface="Helv"/>
                      </a:rPr>
                      <a:t>
Y = -0.0088x</a:t>
                    </a:r>
                    <a:r>
                      <a:rPr lang="en-US" cap="none" sz="800" b="0" i="0" u="none" baseline="30000">
                        <a:latin typeface="Helv"/>
                        <a:ea typeface="Helv"/>
                        <a:cs typeface="Helv"/>
                      </a:rPr>
                      <a:t>3</a:t>
                    </a:r>
                    <a:r>
                      <a:rPr lang="en-US" cap="none" sz="800" b="0" i="0" u="none" baseline="0">
                        <a:latin typeface="Helv"/>
                        <a:ea typeface="Helv"/>
                        <a:cs typeface="Helv"/>
                      </a:rPr>
                      <a:t> + 52.536x</a:t>
                    </a:r>
                    <a:r>
                      <a:rPr lang="en-US" cap="none" sz="80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800" b="0" i="0" u="none" baseline="0">
                        <a:latin typeface="Helv"/>
                        <a:ea typeface="Helv"/>
                        <a:cs typeface="Helv"/>
                      </a:rPr>
                      <a:t> - 104376x + 7E+07
R</a:t>
                    </a:r>
                    <a:r>
                      <a:rPr lang="en-US" cap="none" sz="80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800" b="0" i="0" u="none" baseline="0">
                        <a:latin typeface="Helv"/>
                        <a:ea typeface="Helv"/>
                        <a:cs typeface="Helv"/>
                      </a:rPr>
                      <a:t> = 0.9996</a:t>
                    </a:r>
                  </a:p>
                </c:rich>
              </c:tx>
              <c:numFmt formatCode="General" sourceLinked="1"/>
              <c:spPr>
                <a:ln w="25400">
                  <a:solidFill/>
                </a:ln>
              </c:spPr>
            </c:trendlineLbl>
          </c:trendline>
          <c:xVal>
            <c:numRef>
              <c:f>Sheet1!$A$2:$A$82</c:f>
              <c:numCache/>
            </c:numRef>
          </c:xVal>
          <c:yVal>
            <c:numRef>
              <c:f>Sheet1!$I$78:$I$82</c:f>
              <c:numCache/>
            </c:numRef>
          </c:yVal>
          <c:smooth val="0"/>
        </c:ser>
        <c:ser>
          <c:idx val="1"/>
          <c:order val="1"/>
          <c:tx>
            <c:strRef>
              <c:f>Sheet1!$H$1</c:f>
              <c:strCache>
                <c:ptCount val="1"/>
                <c:pt idx="0">
                  <c:v>Total Grain,Million tons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name>Second Order Total Grain Production Trend</c:name>
            <c:spPr>
              <a:ln w="25400">
                <a:solidFill>
                  <a:srgbClr val="0000FF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Helv"/>
                        <a:ea typeface="Helv"/>
                        <a:cs typeface="Helv"/>
                      </a:rPr>
                      <a:t>Second Order Total Grain Production Trend
Y = -0.0099x</a:t>
                    </a:r>
                    <a:r>
                      <a:rPr lang="en-US" cap="none" sz="575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575" b="0" i="0" u="none" baseline="0">
                        <a:latin typeface="Helv"/>
                        <a:ea typeface="Helv"/>
                        <a:cs typeface="Helv"/>
                      </a:rPr>
                      <a:t> + 40.564x - 41588
R</a:t>
                    </a:r>
                    <a:r>
                      <a:rPr lang="en-US" cap="none" sz="575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575" b="0" i="0" u="none" baseline="0">
                        <a:latin typeface="Helv"/>
                        <a:ea typeface="Helv"/>
                        <a:cs typeface="Helv"/>
                      </a:rPr>
                      <a:t> = 0.986</a:t>
                    </a:r>
                  </a:p>
                </c:rich>
              </c:tx>
              <c:numFmt formatCode="General" sourceLinked="1"/>
              <c:spPr>
                <a:ln w="25400">
                  <a:solidFill/>
                </a:ln>
              </c:spPr>
            </c:trendlineLbl>
          </c:trendline>
          <c:xVal>
            <c:numRef>
              <c:f>Sheet1!$A$2:$A$82</c:f>
              <c:numCache/>
            </c:numRef>
          </c:xVal>
          <c:yVal>
            <c:numRef>
              <c:f>Sheet1!$K$2:$K$82</c:f>
              <c:numCache/>
            </c:numRef>
          </c:yVal>
          <c:smooth val="0"/>
        </c:ser>
        <c:ser>
          <c:idx val="2"/>
          <c:order val="2"/>
          <c:tx>
            <c:strRef>
              <c:f>Sheet1!$C$1</c:f>
              <c:strCache>
                <c:ptCount val="1"/>
                <c:pt idx="0">
                  <c:v>Per Capita Grain, Kg.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name>Per Capita Grain Production Trend</c:name>
            <c:spPr>
              <a:ln w="25400">
                <a:solidFill>
                  <a:srgbClr val="00FF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Helv"/>
                        <a:ea typeface="Helv"/>
                        <a:cs typeface="Helv"/>
                      </a:rPr>
                      <a:t>Second Order Per Capita Grain Production Trend
Y= -0.0469x</a:t>
                    </a:r>
                    <a:r>
                      <a:rPr lang="en-US" cap="none" sz="575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575" b="0" i="0" u="none" baseline="0">
                        <a:latin typeface="Helv"/>
                        <a:ea typeface="Helv"/>
                        <a:cs typeface="Helv"/>
                      </a:rPr>
                      <a:t> + 186.68x - 185490
R</a:t>
                    </a:r>
                    <a:r>
                      <a:rPr lang="en-US" cap="none" sz="575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575" b="0" i="0" u="none" baseline="0">
                        <a:latin typeface="Helv"/>
                        <a:ea typeface="Helv"/>
                        <a:cs typeface="Helv"/>
                      </a:rPr>
                      <a:t> = 0.8315</a:t>
                    </a:r>
                  </a:p>
                </c:rich>
              </c:tx>
              <c:numFmt formatCode="General" sourceLinked="1"/>
              <c:spPr>
                <a:ln w="25400">
                  <a:solidFill/>
                </a:ln>
              </c:spPr>
            </c:trendlineLbl>
          </c:trendline>
          <c:trendline>
            <c:name>Linear Per Capita Grain Trend</c:nam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Helv"/>
                        <a:ea typeface="Helv"/>
                        <a:cs typeface="Helv"/>
                      </a:rPr>
                      <a:t>Linear Trend
Y = 1.5709x - 2801.4
R</a:t>
                    </a:r>
                    <a:r>
                      <a:rPr lang="en-US" cap="none" sz="575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575" b="0" i="0" u="none" baseline="0">
                        <a:latin typeface="Helv"/>
                        <a:ea typeface="Helv"/>
                        <a:cs typeface="Helv"/>
                      </a:rPr>
                      <a:t> = 0.7279</a:t>
                    </a:r>
                  </a:p>
                </c:rich>
              </c:tx>
              <c:numFmt formatCode="General" sourceLinked="1"/>
              <c:spPr>
                <a:ln w="25400">
                  <a:solidFill/>
                </a:ln>
              </c:spPr>
            </c:trendlineLbl>
          </c:trendline>
          <c:xVal>
            <c:numRef>
              <c:f>Sheet1!$A$2:$A$82</c:f>
              <c:numCache/>
            </c:numRef>
          </c:xVal>
          <c:yVal>
            <c:numRef>
              <c:f>Sheet1!$C$2:$C$82</c:f>
              <c:numCache/>
            </c:numRef>
          </c:yVal>
          <c:smooth val="0"/>
        </c:ser>
        <c:axId val="52806786"/>
        <c:axId val="5499027"/>
      </c:scatterChart>
      <c:valAx>
        <c:axId val="52806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5499027"/>
        <c:crosses val="autoZero"/>
        <c:crossBetween val="midCat"/>
        <c:dispUnits/>
      </c:valAx>
      <c:valAx>
        <c:axId val="5499027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Helv"/>
                <a:ea typeface="Helv"/>
                <a:cs typeface="Helv"/>
              </a:defRPr>
            </a:pPr>
          </a:p>
        </c:txPr>
        <c:crossAx val="52806786"/>
        <c:crosses val="autoZero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07925"/>
          <c:y val="0.82575"/>
          <c:w val="0.8495"/>
          <c:h val="0.138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Global Per Capita GDP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8"/>
          <c:y val="0.10525"/>
          <c:w val="0.964"/>
          <c:h val="0.745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Sheet1!$B$85</c:f>
              <c:strCache>
                <c:ptCount val="1"/>
                <c:pt idx="0">
                  <c:v>Per Capita GDP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name>Global Per Capita GDP Trend</c:name>
            <c:spPr>
              <a:ln w="25400">
                <a:solidFill>
                  <a:srgbClr val="FF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0000"/>
                        </a:solidFill>
                        <a:latin typeface="Helv"/>
                        <a:ea typeface="Helv"/>
                        <a:cs typeface="Helv"/>
                      </a:rPr>
                      <a:t>Second Order Global Per Capita GDP Trend</a:t>
                    </a:r>
                    <a:r>
                      <a:rPr lang="en-US" cap="none" sz="800" b="0" i="0" u="none" baseline="0">
                        <a:latin typeface="Helv"/>
                        <a:ea typeface="Helv"/>
                        <a:cs typeface="Helv"/>
                      </a:rPr>
                      <a:t>
Y = -0.4475x</a:t>
                    </a:r>
                    <a:r>
                      <a:rPr lang="en-US" cap="none" sz="80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800" b="0" i="0" u="none" baseline="0">
                        <a:latin typeface="Helv"/>
                        <a:ea typeface="Helv"/>
                        <a:cs typeface="Helv"/>
                      </a:rPr>
                      <a:t> + 1861.3x - 2E+06
R</a:t>
                    </a:r>
                    <a:r>
                      <a:rPr lang="en-US" cap="none" sz="80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800" b="0" i="0" u="none" baseline="0">
                        <a:latin typeface="Helv"/>
                        <a:ea typeface="Helv"/>
                        <a:cs typeface="Helv"/>
                      </a:rPr>
                      <a:t> = 0.9937</a:t>
                    </a:r>
                  </a:p>
                </c:rich>
              </c:tx>
              <c:numFmt formatCode="General" sourceLinked="1"/>
              <c:spPr>
                <a:ln w="25400">
                  <a:solidFill/>
                </a:ln>
              </c:spPr>
            </c:trendlineLbl>
          </c:trendline>
          <c:trendline>
            <c:name>Third Order Global Per Capita GDP Trend</c:name>
            <c:spPr>
              <a:ln w="25400">
                <a:solidFill>
                  <a:srgbClr val="339966"/>
                </a:solidFill>
              </a:ln>
            </c:spPr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339966"/>
                        </a:solidFill>
                        <a:latin typeface="Helv"/>
                        <a:ea typeface="Helv"/>
                        <a:cs typeface="Helv"/>
                      </a:rPr>
                      <a:t>Third Order Global Per Capita GDP Trend</a:t>
                    </a:r>
                    <a:r>
                      <a:rPr lang="en-US" cap="none" sz="800" b="0" i="0" u="none" baseline="0">
                        <a:latin typeface="Helv"/>
                        <a:ea typeface="Helv"/>
                        <a:cs typeface="Helv"/>
                      </a:rPr>
                      <a:t>
Y = -0.0117x</a:t>
                    </a:r>
                    <a:r>
                      <a:rPr lang="en-US" cap="none" sz="800" b="0" i="0" u="none" baseline="30000">
                        <a:latin typeface="Helv"/>
                        <a:ea typeface="Helv"/>
                        <a:cs typeface="Helv"/>
                      </a:rPr>
                      <a:t>3</a:t>
                    </a:r>
                    <a:r>
                      <a:rPr lang="en-US" cap="none" sz="800" b="0" i="0" u="none" baseline="0">
                        <a:latin typeface="Helv"/>
                        <a:ea typeface="Helv"/>
                        <a:cs typeface="Helv"/>
                      </a:rPr>
                      <a:t> + 68.924x</a:t>
                    </a:r>
                    <a:r>
                      <a:rPr lang="en-US" cap="none" sz="80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800" b="0" i="0" u="none" baseline="0">
                        <a:latin typeface="Helv"/>
                        <a:ea typeface="Helv"/>
                        <a:cs typeface="Helv"/>
                      </a:rPr>
                      <a:t> - 135074x + 9E+07
R</a:t>
                    </a:r>
                    <a:r>
                      <a:rPr lang="en-US" cap="none" sz="80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800" b="0" i="0" u="none" baseline="0">
                        <a:latin typeface="Helv"/>
                        <a:ea typeface="Helv"/>
                        <a:cs typeface="Helv"/>
                      </a:rPr>
                      <a:t> = 0.9941</a:t>
                    </a:r>
                  </a:p>
                </c:rich>
              </c:tx>
              <c:numFmt formatCode="General" sourceLinked="1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xVal>
            <c:numRef>
              <c:f>Sheet1!$A$86:$A$166</c:f>
              <c:numCache>
                <c:ptCount val="8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</c:numCache>
            </c:numRef>
          </c:xVal>
          <c:yVal>
            <c:numRef>
              <c:f>Sheet1!$B$86:$B$166</c:f>
              <c:numCache>
                <c:ptCount val="81"/>
                <c:pt idx="0">
                  <c:v>2760.126984126984</c:v>
                </c:pt>
                <c:pt idx="1">
                  <c:v>2843.8256392594285</c:v>
                </c:pt>
                <c:pt idx="2">
                  <c:v>2930.0623895270846</c:v>
                </c:pt>
                <c:pt idx="3">
                  <c:v>3018.9142006458897</c:v>
                </c:pt>
                <c:pt idx="4">
                  <c:v>3110.4603722558954</c:v>
                </c:pt>
                <c:pt idx="5">
                  <c:v>3204.782608695653</c:v>
                </c:pt>
                <c:pt idx="6">
                  <c:v>3295.193821849772</c:v>
                </c:pt>
                <c:pt idx="7">
                  <c:v>3424.7494865790777</c:v>
                </c:pt>
                <c:pt idx="8">
                  <c:v>3519.1144352238375</c:v>
                </c:pt>
                <c:pt idx="9">
                  <c:v>3623.991867168366</c:v>
                </c:pt>
                <c:pt idx="10">
                  <c:v>3704.803750712601</c:v>
                </c:pt>
                <c:pt idx="11">
                  <c:v>3725.83339280681</c:v>
                </c:pt>
                <c:pt idx="12">
                  <c:v>3801.1516079436997</c:v>
                </c:pt>
                <c:pt idx="13">
                  <c:v>3896.327065977173</c:v>
                </c:pt>
                <c:pt idx="14">
                  <c:v>3993.8855828165483</c:v>
                </c:pt>
                <c:pt idx="15">
                  <c:v>4167.845303867403</c:v>
                </c:pt>
                <c:pt idx="16">
                  <c:v>4307.239635995957</c:v>
                </c:pt>
                <c:pt idx="17">
                  <c:v>4387.958579881657</c:v>
                </c:pt>
                <c:pt idx="18">
                  <c:v>4514.491927825262</c:v>
                </c:pt>
                <c:pt idx="19">
                  <c:v>4683.537158984008</c:v>
                </c:pt>
                <c:pt idx="20">
                  <c:v>4822.465245597776</c:v>
                </c:pt>
                <c:pt idx="21">
                  <c:v>4927.850467289719</c:v>
                </c:pt>
                <c:pt idx="22">
                  <c:v>5033.87379491674</c:v>
                </c:pt>
                <c:pt idx="23">
                  <c:v>5276.312849162012</c:v>
                </c:pt>
                <c:pt idx="24">
                  <c:v>5289.8671096345515</c:v>
                </c:pt>
                <c:pt idx="25">
                  <c:v>5281.0670978173</c:v>
                </c:pt>
                <c:pt idx="26">
                  <c:v>5427.459016393443</c:v>
                </c:pt>
                <c:pt idx="27">
                  <c:v>5568.218347232752</c:v>
                </c:pt>
                <c:pt idx="28">
                  <c:v>5703.861591695502</c:v>
                </c:pt>
                <c:pt idx="29">
                  <c:v>5777.730496453901</c:v>
                </c:pt>
                <c:pt idx="30">
                  <c:v>5802.692307692308</c:v>
                </c:pt>
                <c:pt idx="31">
                  <c:v>5825.101214574899</c:v>
                </c:pt>
                <c:pt idx="32">
                  <c:v>5782.42661448141</c:v>
                </c:pt>
                <c:pt idx="33">
                  <c:v>5859.428182437032</c:v>
                </c:pt>
                <c:pt idx="34">
                  <c:v>6016.433823529412</c:v>
                </c:pt>
                <c:pt idx="35">
                  <c:v>6113.114754098361</c:v>
                </c:pt>
                <c:pt idx="36">
                  <c:v>6211.729729729731</c:v>
                </c:pt>
                <c:pt idx="37">
                  <c:v>6326.170212765957</c:v>
                </c:pt>
                <c:pt idx="38">
                  <c:v>6498.024531956101</c:v>
                </c:pt>
                <c:pt idx="39">
                  <c:v>6571.035308198684</c:v>
                </c:pt>
                <c:pt idx="40">
                  <c:v>6582.5890333521775</c:v>
                </c:pt>
                <c:pt idx="41">
                  <c:v>6533.14988290398</c:v>
                </c:pt>
                <c:pt idx="42">
                  <c:v>6489.938547486034</c:v>
                </c:pt>
                <c:pt idx="43">
                  <c:v>6565.344224037341</c:v>
                </c:pt>
                <c:pt idx="44">
                  <c:v>6727.55252697331</c:v>
                </c:pt>
                <c:pt idx="45">
                  <c:v>6865.6834112149545</c:v>
                </c:pt>
                <c:pt idx="46">
                  <c:v>7051.764705882352</c:v>
                </c:pt>
                <c:pt idx="47">
                  <c:v>7250.32</c:v>
                </c:pt>
                <c:pt idx="48">
                  <c:v>7310.4390243902435</c:v>
                </c:pt>
              </c:numCache>
            </c:numRef>
          </c:yVal>
          <c:smooth val="0"/>
        </c:ser>
        <c:axId val="15086332"/>
        <c:axId val="1559261"/>
      </c:scatterChart>
      <c:valAx>
        <c:axId val="15086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Helv"/>
                <a:ea typeface="Helv"/>
                <a:cs typeface="Helv"/>
              </a:defRPr>
            </a:pPr>
          </a:p>
        </c:txPr>
        <c:crossAx val="1559261"/>
        <c:crosses val="autoZero"/>
        <c:crossBetween val="midCat"/>
        <c:dispUnits/>
      </c:valAx>
      <c:valAx>
        <c:axId val="15592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Helv"/>
                <a:ea typeface="Helv"/>
                <a:cs typeface="Helv"/>
              </a:defRPr>
            </a:pPr>
          </a:p>
        </c:txPr>
        <c:crossAx val="15086332"/>
        <c:crosses val="autoZero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34"/>
          <c:y val="0.8925"/>
          <c:w val="0.88425"/>
          <c:h val="0.066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50" b="0" i="0" u="none" baseline="0">
          <a:latin typeface="Helv"/>
          <a:ea typeface="Helv"/>
          <a:cs typeface="Helv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Export Share of Global GDP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775"/>
          <c:y val="0.1245"/>
          <c:w val="0.96425"/>
          <c:h val="0.7685"/>
        </c:manualLayout>
      </c:layout>
      <c:scatterChart>
        <c:scatterStyle val="lineMarker"/>
        <c:varyColors val="0"/>
        <c:ser>
          <c:idx val="4"/>
          <c:order val="0"/>
          <c:tx>
            <c:strRef>
              <c:f>Sheet1!$F$85</c:f>
              <c:strCache>
                <c:ptCount val="1"/>
                <c:pt idx="0">
                  <c:v>Export Share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000000"/>
                </a:solidFill>
              </a:ln>
            </c:spPr>
          </c:marker>
          <c:trendline>
            <c:name>Export Trend Share of Global GDP</c:nam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Export Trend Share of Global GDP
Y = 5E-06x</a:t>
                    </a:r>
                    <a:r>
                      <a:rPr lang="en-US" cap="none" sz="90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 - 0.019x + 17.265
R</a:t>
                    </a:r>
                    <a:r>
                      <a:rPr lang="en-US" cap="none" sz="90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 = 0.9246</a:t>
                    </a:r>
                  </a:p>
                </c:rich>
              </c:tx>
              <c:numFmt formatCode="General" sourceLinked="1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xVal>
            <c:numRef>
              <c:f>Sheet1!$A$86:$A$166</c:f>
              <c:numCache>
                <c:ptCount val="8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</c:numCache>
            </c:numRef>
          </c:xVal>
          <c:yVal>
            <c:numRef>
              <c:f>Sheet1!$F$86:$F$166</c:f>
              <c:numCache>
                <c:ptCount val="81"/>
                <c:pt idx="0">
                  <c:v>0.0625</c:v>
                </c:pt>
                <c:pt idx="1">
                  <c:v>0.062344911239118526</c:v>
                </c:pt>
                <c:pt idx="2">
                  <c:v>0.062190207318617095</c:v>
                </c:pt>
                <c:pt idx="3">
                  <c:v>0.062035887283545</c:v>
                </c:pt>
                <c:pt idx="4">
                  <c:v>0.061881950181321206</c:v>
                </c:pt>
                <c:pt idx="5">
                  <c:v>0.0617283950617284</c:v>
                </c:pt>
                <c:pt idx="6">
                  <c:v>0.06330056645238206</c:v>
                </c:pt>
                <c:pt idx="7">
                  <c:v>0.0649127797537175</c:v>
                </c:pt>
                <c:pt idx="8">
                  <c:v>0.06656605480022637</c:v>
                </c:pt>
                <c:pt idx="9">
                  <c:v>0.06826143740074511</c:v>
                </c:pt>
                <c:pt idx="10">
                  <c:v>0.06999999999999999</c:v>
                </c:pt>
                <c:pt idx="11">
                  <c:v>0.07166674630869166</c:v>
                </c:pt>
                <c:pt idx="12">
                  <c:v>0.07337317894963385</c:v>
                </c:pt>
                <c:pt idx="13">
                  <c:v>0.07512024288065208</c:v>
                </c:pt>
                <c:pt idx="14">
                  <c:v>0.07690890555964276</c:v>
                </c:pt>
                <c:pt idx="15">
                  <c:v>0.07874015748031496</c:v>
                </c:pt>
                <c:pt idx="16">
                  <c:v>0.07462686567164178</c:v>
                </c:pt>
                <c:pt idx="17">
                  <c:v>0.07913669064748202</c:v>
                </c:pt>
                <c:pt idx="18">
                  <c:v>0.0821917808219178</c:v>
                </c:pt>
                <c:pt idx="19">
                  <c:v>0.09032258064516129</c:v>
                </c:pt>
                <c:pt idx="20">
                  <c:v>0.0925925925925926</c:v>
                </c:pt>
                <c:pt idx="21">
                  <c:v>0.09467455621301776</c:v>
                </c:pt>
                <c:pt idx="22">
                  <c:v>0.096045197740113</c:v>
                </c:pt>
                <c:pt idx="23">
                  <c:v>0.10582010582010583</c:v>
                </c:pt>
                <c:pt idx="24">
                  <c:v>0.10362694300518134</c:v>
                </c:pt>
                <c:pt idx="25">
                  <c:v>0.1020408163265306</c:v>
                </c:pt>
                <c:pt idx="26">
                  <c:v>0.10731707317073172</c:v>
                </c:pt>
                <c:pt idx="27">
                  <c:v>0.10747663551401869</c:v>
                </c:pt>
                <c:pt idx="28">
                  <c:v>0.10762331838565022</c:v>
                </c:pt>
                <c:pt idx="29">
                  <c:v>0.11304347826086956</c:v>
                </c:pt>
                <c:pt idx="30">
                  <c:v>0.11063829787234043</c:v>
                </c:pt>
                <c:pt idx="31">
                  <c:v>0.10833333333333334</c:v>
                </c:pt>
                <c:pt idx="32">
                  <c:v>0.10330578512396695</c:v>
                </c:pt>
                <c:pt idx="33">
                  <c:v>0.096</c:v>
                </c:pt>
                <c:pt idx="34">
                  <c:v>0.10344827586206896</c:v>
                </c:pt>
                <c:pt idx="35">
                  <c:v>0.1037037037037037</c:v>
                </c:pt>
                <c:pt idx="36">
                  <c:v>0.1003584229390681</c:v>
                </c:pt>
                <c:pt idx="37">
                  <c:v>0.10380622837370243</c:v>
                </c:pt>
                <c:pt idx="38">
                  <c:v>0.10631229235880399</c:v>
                </c:pt>
                <c:pt idx="39">
                  <c:v>0.11290322580645161</c:v>
                </c:pt>
                <c:pt idx="40">
                  <c:v>0.11708860759493671</c:v>
                </c:pt>
                <c:pt idx="41">
                  <c:v>0.11949685534591194</c:v>
                </c:pt>
                <c:pt idx="42">
                  <c:v>0.12461059190031153</c:v>
                </c:pt>
                <c:pt idx="43">
                  <c:v>0.1272727272727273</c:v>
                </c:pt>
                <c:pt idx="44">
                  <c:v>0.13411078717201166</c:v>
                </c:pt>
                <c:pt idx="45">
                  <c:v>0.14084507042253522</c:v>
                </c:pt>
                <c:pt idx="46">
                  <c:v>0.14054054054054055</c:v>
                </c:pt>
                <c:pt idx="47">
                  <c:v>0.14545454545454545</c:v>
                </c:pt>
                <c:pt idx="48">
                  <c:v>0.13740458015267176</c:v>
                </c:pt>
              </c:numCache>
            </c:numRef>
          </c:yVal>
          <c:smooth val="0"/>
        </c:ser>
        <c:axId val="14033350"/>
        <c:axId val="59191287"/>
      </c:scatterChart>
      <c:valAx>
        <c:axId val="14033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59191287"/>
        <c:crosses val="autoZero"/>
        <c:crossBetween val="midCat"/>
        <c:dispUnits/>
      </c:valAx>
      <c:valAx>
        <c:axId val="59191287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14033350"/>
        <c:crosses val="autoZero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575"/>
          <c:y val="0.914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Armed Conflicts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775"/>
          <c:y val="0.119"/>
          <c:w val="0.9645"/>
          <c:h val="0.7865"/>
        </c:manualLayout>
      </c:layout>
      <c:scatterChart>
        <c:scatterStyle val="lineMarker"/>
        <c:varyColors val="0"/>
        <c:ser>
          <c:idx val="5"/>
          <c:order val="0"/>
          <c:tx>
            <c:strRef>
              <c:f>Sheet1!$G$85</c:f>
              <c:strCache>
                <c:ptCount val="1"/>
                <c:pt idx="0">
                  <c:v>Armed Conflicts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trendline>
            <c:name>Armed Conflicts Trend</c:nam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Helv"/>
                        <a:ea typeface="Helv"/>
                        <a:cs typeface="Helv"/>
                      </a:rPr>
                      <a:t>Trend
Y = -0.0183x</a:t>
                    </a:r>
                    <a:r>
                      <a:rPr lang="en-US" cap="none" sz="80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800" b="0" i="0" u="none" baseline="0">
                        <a:latin typeface="Helv"/>
                        <a:ea typeface="Helv"/>
                        <a:cs typeface="Helv"/>
                      </a:rPr>
                      <a:t> + 72.987x - 72725
R</a:t>
                    </a:r>
                    <a:r>
                      <a:rPr lang="en-US" cap="none" sz="80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800" b="0" i="0" u="none" baseline="0">
                        <a:latin typeface="Helv"/>
                        <a:ea typeface="Helv"/>
                        <a:cs typeface="Helv"/>
                      </a:rPr>
                      <a:t> = 0.8146</a:t>
                    </a:r>
                  </a:p>
                </c:rich>
              </c:tx>
              <c:numFmt formatCode="General" sourceLinked="1"/>
              <c:spPr>
                <a:ln w="25400">
                  <a:solidFill/>
                </a:ln>
              </c:spPr>
            </c:trendlineLbl>
          </c:trendline>
          <c:xVal>
            <c:numRef>
              <c:f>Sheet1!$A$86:$A$166</c:f>
              <c:numCache>
                <c:ptCount val="8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</c:numCache>
            </c:numRef>
          </c:xVal>
          <c:yVal>
            <c:numRef>
              <c:f>Sheet1!$G$86:$G$166</c:f>
              <c:numCache>
                <c:ptCount val="81"/>
                <c:pt idx="0">
                  <c:v>12</c:v>
                </c:pt>
                <c:pt idx="1">
                  <c:v>12.37572367773054</c:v>
                </c:pt>
                <c:pt idx="2">
                  <c:v>12.763211378961696</c:v>
                </c:pt>
                <c:pt idx="3">
                  <c:v>13.162831438874678</c:v>
                </c:pt>
                <c:pt idx="4">
                  <c:v>13.57496372533811</c:v>
                </c:pt>
                <c:pt idx="5">
                  <c:v>14</c:v>
                </c:pt>
                <c:pt idx="6">
                  <c:v>13.088878266078583</c:v>
                </c:pt>
                <c:pt idx="7">
                  <c:v>12.237052447444592</c:v>
                </c:pt>
                <c:pt idx="8">
                  <c:v>11.440663558587232</c:v>
                </c:pt>
                <c:pt idx="9">
                  <c:v>10.696103757250691</c:v>
                </c:pt>
                <c:pt idx="10">
                  <c:v>10</c:v>
                </c:pt>
                <c:pt idx="11">
                  <c:v>12.197554094669346</c:v>
                </c:pt>
                <c:pt idx="12">
                  <c:v>14.878032589238495</c:v>
                </c:pt>
                <c:pt idx="13">
                  <c:v>18.147560732949</c:v>
                </c:pt>
                <c:pt idx="14">
                  <c:v>22.13558537264427</c:v>
                </c:pt>
                <c:pt idx="15">
                  <c:v>27</c:v>
                </c:pt>
                <c:pt idx="16">
                  <c:v>28</c:v>
                </c:pt>
                <c:pt idx="17">
                  <c:v>26</c:v>
                </c:pt>
                <c:pt idx="18">
                  <c:v>26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29</c:v>
                </c:pt>
                <c:pt idx="23">
                  <c:v>29</c:v>
                </c:pt>
                <c:pt idx="24">
                  <c:v>29</c:v>
                </c:pt>
                <c:pt idx="25">
                  <c:v>34</c:v>
                </c:pt>
                <c:pt idx="26">
                  <c:v>33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36</c:v>
                </c:pt>
                <c:pt idx="31">
                  <c:v>37</c:v>
                </c:pt>
                <c:pt idx="32">
                  <c:v>39</c:v>
                </c:pt>
                <c:pt idx="33">
                  <c:v>39</c:v>
                </c:pt>
                <c:pt idx="34">
                  <c:v>40</c:v>
                </c:pt>
                <c:pt idx="35">
                  <c:v>40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42</c:v>
                </c:pt>
                <c:pt idx="40">
                  <c:v>48</c:v>
                </c:pt>
                <c:pt idx="41">
                  <c:v>50</c:v>
                </c:pt>
                <c:pt idx="42">
                  <c:v>51</c:v>
                </c:pt>
                <c:pt idx="43">
                  <c:v>45</c:v>
                </c:pt>
                <c:pt idx="44">
                  <c:v>41</c:v>
                </c:pt>
                <c:pt idx="45">
                  <c:v>37</c:v>
                </c:pt>
                <c:pt idx="46">
                  <c:v>28</c:v>
                </c:pt>
                <c:pt idx="47">
                  <c:v>25</c:v>
                </c:pt>
                <c:pt idx="48">
                  <c:v>31</c:v>
                </c:pt>
              </c:numCache>
            </c:numRef>
          </c:yVal>
          <c:smooth val="0"/>
        </c:ser>
        <c:axId val="62959536"/>
        <c:axId val="29764913"/>
      </c:scatterChart>
      <c:valAx>
        <c:axId val="62959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29764913"/>
        <c:crosses val="autoZero"/>
        <c:crossBetween val="midCat"/>
        <c:dispUnits/>
      </c:valAx>
      <c:valAx>
        <c:axId val="297649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62959536"/>
        <c:crosses val="autoZero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4"/>
          <c:y val="0.926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Nuclear Warheads</a:t>
            </a:r>
          </a:p>
        </c:rich>
      </c:tx>
      <c:layout>
        <c:manualLayout>
          <c:xMode val="factor"/>
          <c:yMode val="factor"/>
          <c:x val="0.0055"/>
          <c:y val="0.00525"/>
        </c:manualLayout>
      </c:layout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575"/>
          <c:y val="0.145"/>
          <c:w val="0.96825"/>
          <c:h val="0.7385"/>
        </c:manualLayout>
      </c:layout>
      <c:scatterChart>
        <c:scatterStyle val="lineMarker"/>
        <c:varyColors val="0"/>
        <c:ser>
          <c:idx val="6"/>
          <c:order val="0"/>
          <c:tx>
            <c:strRef>
              <c:f>Sheet1!$H$85</c:f>
              <c:strCache>
                <c:ptCount val="1"/>
                <c:pt idx="0">
                  <c:v>Nuclear Warheads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name>Nuclear Warhead Stocks Trend</c:nam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Helv"/>
                        <a:ea typeface="Helv"/>
                        <a:cs typeface="Helv"/>
                      </a:rPr>
                      <a:t>Trend:
Y = -44.354x</a:t>
                    </a:r>
                    <a:r>
                      <a:rPr lang="en-US" cap="none" sz="80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800" b="0" i="0" u="none" baseline="0">
                        <a:latin typeface="Helv"/>
                        <a:ea typeface="Helv"/>
                        <a:cs typeface="Helv"/>
                      </a:rPr>
                      <a:t> + 176010x - 2E+08
R</a:t>
                    </a:r>
                    <a:r>
                      <a:rPr lang="en-US" cap="none" sz="80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800" b="0" i="0" u="none" baseline="0">
                        <a:latin typeface="Helv"/>
                        <a:ea typeface="Helv"/>
                        <a:cs typeface="Helv"/>
                      </a:rPr>
                      <a:t> = 0.8312</a:t>
                    </a:r>
                  </a:p>
                </c:rich>
              </c:tx>
              <c:numFmt formatCode="General" sourceLinked="1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xVal>
            <c:numRef>
              <c:f>Sheet1!$A$86:$A$166</c:f>
              <c:numCache>
                <c:ptCount val="8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</c:numCache>
            </c:numRef>
          </c:xVal>
          <c:yVal>
            <c:numRef>
              <c:f>Sheet1!$H$86:$H$166</c:f>
              <c:numCache>
                <c:ptCount val="81"/>
                <c:pt idx="0">
                  <c:v>374</c:v>
                </c:pt>
                <c:pt idx="1">
                  <c:v>917.6984737110075</c:v>
                </c:pt>
                <c:pt idx="2">
                  <c:v>2251.7927504051145</c:v>
                </c:pt>
                <c:pt idx="3">
                  <c:v>5525.312219679907</c:v>
                </c:pt>
                <c:pt idx="4">
                  <c:v>13557.67537640917</c:v>
                </c:pt>
                <c:pt idx="5">
                  <c:v>33267</c:v>
                </c:pt>
                <c:pt idx="6">
                  <c:v>33023.87213587905</c:v>
                </c:pt>
                <c:pt idx="7">
                  <c:v>32782.5211424802</c:v>
                </c:pt>
                <c:pt idx="8">
                  <c:v>32542.934033757705</c:v>
                </c:pt>
                <c:pt idx="9">
                  <c:v>32305.097918572792</c:v>
                </c:pt>
                <c:pt idx="10">
                  <c:v>32069</c:v>
                </c:pt>
                <c:pt idx="11">
                  <c:v>33130.73072885087</c:v>
                </c:pt>
                <c:pt idx="12">
                  <c:v>34227.612916761456</c:v>
                </c:pt>
                <c:pt idx="13">
                  <c:v>35360.81034758058</c:v>
                </c:pt>
                <c:pt idx="14">
                  <c:v>36531.52533535986</c:v>
                </c:pt>
                <c:pt idx="15">
                  <c:v>37741</c:v>
                </c:pt>
                <c:pt idx="16">
                  <c:v>38738</c:v>
                </c:pt>
                <c:pt idx="17">
                  <c:v>39186</c:v>
                </c:pt>
                <c:pt idx="18">
                  <c:v>38257</c:v>
                </c:pt>
                <c:pt idx="19">
                  <c:v>37465</c:v>
                </c:pt>
                <c:pt idx="20">
                  <c:v>37776</c:v>
                </c:pt>
                <c:pt idx="21">
                  <c:v>39445</c:v>
                </c:pt>
                <c:pt idx="22">
                  <c:v>41817</c:v>
                </c:pt>
                <c:pt idx="23">
                  <c:v>44414</c:v>
                </c:pt>
                <c:pt idx="24">
                  <c:v>45818</c:v>
                </c:pt>
                <c:pt idx="25">
                  <c:v>46841</c:v>
                </c:pt>
                <c:pt idx="26">
                  <c:v>47536</c:v>
                </c:pt>
                <c:pt idx="27">
                  <c:v>48544</c:v>
                </c:pt>
                <c:pt idx="28">
                  <c:v>50064</c:v>
                </c:pt>
                <c:pt idx="29">
                  <c:v>52485</c:v>
                </c:pt>
                <c:pt idx="30">
                  <c:v>54329</c:v>
                </c:pt>
                <c:pt idx="31">
                  <c:v>55658</c:v>
                </c:pt>
                <c:pt idx="32">
                  <c:v>57507</c:v>
                </c:pt>
                <c:pt idx="33">
                  <c:v>59686</c:v>
                </c:pt>
                <c:pt idx="34">
                  <c:v>61447</c:v>
                </c:pt>
                <c:pt idx="35">
                  <c:v>63223</c:v>
                </c:pt>
                <c:pt idx="36">
                  <c:v>69075</c:v>
                </c:pt>
                <c:pt idx="37">
                  <c:v>67302</c:v>
                </c:pt>
                <c:pt idx="38">
                  <c:v>65932</c:v>
                </c:pt>
                <c:pt idx="39">
                  <c:v>63450</c:v>
                </c:pt>
                <c:pt idx="40">
                  <c:v>60642</c:v>
                </c:pt>
                <c:pt idx="41">
                  <c:v>57017</c:v>
                </c:pt>
                <c:pt idx="42">
                  <c:v>53136</c:v>
                </c:pt>
                <c:pt idx="43">
                  <c:v>49612</c:v>
                </c:pt>
                <c:pt idx="44">
                  <c:v>46247</c:v>
                </c:pt>
                <c:pt idx="45">
                  <c:v>42976</c:v>
                </c:pt>
                <c:pt idx="46">
                  <c:v>39807</c:v>
                </c:pt>
                <c:pt idx="47">
                  <c:v>36110</c:v>
                </c:pt>
              </c:numCache>
            </c:numRef>
          </c:yVal>
          <c:smooth val="0"/>
        </c:ser>
        <c:axId val="66557626"/>
        <c:axId val="62147723"/>
      </c:scatterChart>
      <c:valAx>
        <c:axId val="66557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62147723"/>
        <c:crosses val="autoZero"/>
        <c:crossBetween val="midCat"/>
        <c:dispUnits/>
      </c:valAx>
      <c:valAx>
        <c:axId val="62147723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66557626"/>
        <c:crosses val="autoZero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8"/>
          <c:y val="0.899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50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Per Capita Global Food Production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825"/>
          <c:y val="0.11875"/>
          <c:w val="0.96325"/>
          <c:h val="0.755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Total Food Per Capita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000000"/>
                </a:solidFill>
              </a:ln>
            </c:spPr>
          </c:marker>
          <c:trendline>
            <c:name>Per Capita Food Production Trend</c:nam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Global Per Capita Food Production Trend
Y = -0.0529x</a:t>
                    </a:r>
                    <a:r>
                      <a:rPr lang="en-US" cap="none" sz="90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 + 5.1507x + 270.18
R</a:t>
                    </a:r>
                    <a:r>
                      <a:rPr lang="en-US" cap="none" sz="90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 = 0.9174</a:t>
                    </a:r>
                  </a:p>
                </c:rich>
              </c:tx>
              <c:numFmt formatCode="General" sourceLinked="1"/>
              <c:spPr>
                <a:ln w="25400">
                  <a:solidFill/>
                </a:ln>
              </c:spPr>
            </c:trendlineLbl>
          </c:trendline>
          <c:cat>
            <c:numRef>
              <c:f>Sheet1!$A$2:$A$82</c:f>
              <c:numCache/>
            </c:numRef>
          </c:cat>
          <c:val>
            <c:numRef>
              <c:f>Sheet1!$B$2:$B$82</c:f>
              <c:numCache/>
            </c:numRef>
          </c:val>
          <c:smooth val="0"/>
        </c:ser>
        <c:marker val="1"/>
        <c:axId val="49491244"/>
        <c:axId val="42768013"/>
      </c:lineChart>
      <c:catAx>
        <c:axId val="49491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42768013"/>
        <c:crosses val="autoZero"/>
        <c:auto val="1"/>
        <c:lblOffset val="100"/>
        <c:noMultiLvlLbl val="0"/>
      </c:catAx>
      <c:valAx>
        <c:axId val="42768013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Helv"/>
                <a:ea typeface="Helv"/>
                <a:cs typeface="Helv"/>
              </a:defRPr>
            </a:pPr>
          </a:p>
        </c:txPr>
        <c:crossAx val="49491244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6"/>
          <c:y val="0.903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Global Per Capita GDP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8"/>
          <c:y val="0.109"/>
          <c:w val="0.964"/>
          <c:h val="0.73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Sheet1!$B$85</c:f>
              <c:strCache>
                <c:ptCount val="1"/>
                <c:pt idx="0">
                  <c:v>Per Capita GDP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name>Global Per Capita GDP Trend</c:name>
            <c:spPr>
              <a:ln w="25400">
                <a:solidFill>
                  <a:srgbClr val="FF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0000"/>
                        </a:solidFill>
                        <a:latin typeface="Helv"/>
                        <a:ea typeface="Helv"/>
                        <a:cs typeface="Helv"/>
                      </a:rPr>
                      <a:t>Second Order Global Per Capita GDP Trend</a:t>
                    </a:r>
                    <a:r>
                      <a:rPr lang="en-US" cap="none" sz="800" b="0" i="0" u="none" baseline="0">
                        <a:latin typeface="Helv"/>
                        <a:ea typeface="Helv"/>
                        <a:cs typeface="Helv"/>
                      </a:rPr>
                      <a:t>
Y = -0.4475x</a:t>
                    </a:r>
                    <a:r>
                      <a:rPr lang="en-US" cap="none" sz="80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800" b="0" i="0" u="none" baseline="0">
                        <a:latin typeface="Helv"/>
                        <a:ea typeface="Helv"/>
                        <a:cs typeface="Helv"/>
                      </a:rPr>
                      <a:t> + 1861.3x - 2E+06
R</a:t>
                    </a:r>
                    <a:r>
                      <a:rPr lang="en-US" cap="none" sz="80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800" b="0" i="0" u="none" baseline="0">
                        <a:latin typeface="Helv"/>
                        <a:ea typeface="Helv"/>
                        <a:cs typeface="Helv"/>
                      </a:rPr>
                      <a:t> = 0.9937</a:t>
                    </a:r>
                  </a:p>
                </c:rich>
              </c:tx>
              <c:numFmt formatCode="General" sourceLinked="1"/>
              <c:spPr>
                <a:ln w="25400">
                  <a:solidFill/>
                </a:ln>
              </c:spPr>
            </c:trendlineLbl>
          </c:trendline>
          <c:trendline>
            <c:name>Third Order Global Per Capita GDP Trend</c:name>
            <c:spPr>
              <a:ln w="25400">
                <a:solidFill>
                  <a:srgbClr val="339966"/>
                </a:solidFill>
              </a:ln>
            </c:spPr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339966"/>
                        </a:solidFill>
                        <a:latin typeface="Helv"/>
                        <a:ea typeface="Helv"/>
                        <a:cs typeface="Helv"/>
                      </a:rPr>
                      <a:t>Third Order Global Per Capita GDP Trend</a:t>
                    </a:r>
                    <a:r>
                      <a:rPr lang="en-US" cap="none" sz="800" b="0" i="0" u="none" baseline="0">
                        <a:latin typeface="Helv"/>
                        <a:ea typeface="Helv"/>
                        <a:cs typeface="Helv"/>
                      </a:rPr>
                      <a:t>
Y = -0.0117x</a:t>
                    </a:r>
                    <a:r>
                      <a:rPr lang="en-US" cap="none" sz="800" b="0" i="0" u="none" baseline="30000">
                        <a:latin typeface="Helv"/>
                        <a:ea typeface="Helv"/>
                        <a:cs typeface="Helv"/>
                      </a:rPr>
                      <a:t>3</a:t>
                    </a:r>
                    <a:r>
                      <a:rPr lang="en-US" cap="none" sz="800" b="0" i="0" u="none" baseline="0">
                        <a:latin typeface="Helv"/>
                        <a:ea typeface="Helv"/>
                        <a:cs typeface="Helv"/>
                      </a:rPr>
                      <a:t> + 68.924x</a:t>
                    </a:r>
                    <a:r>
                      <a:rPr lang="en-US" cap="none" sz="80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800" b="0" i="0" u="none" baseline="0">
                        <a:latin typeface="Helv"/>
                        <a:ea typeface="Helv"/>
                        <a:cs typeface="Helv"/>
                      </a:rPr>
                      <a:t> - 135074x + 9E+07
R</a:t>
                    </a:r>
                    <a:r>
                      <a:rPr lang="en-US" cap="none" sz="80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800" b="0" i="0" u="none" baseline="0">
                        <a:latin typeface="Helv"/>
                        <a:ea typeface="Helv"/>
                        <a:cs typeface="Helv"/>
                      </a:rPr>
                      <a:t> = 0.9941</a:t>
                    </a:r>
                  </a:p>
                </c:rich>
              </c:tx>
              <c:numFmt formatCode="General" sourceLinked="1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xVal>
            <c:numRef>
              <c:f>Sheet1!$A$86:$A$166</c:f>
              <c:numCache/>
            </c:numRef>
          </c:xVal>
          <c:yVal>
            <c:numRef>
              <c:f>Sheet1!$B$86:$B$166</c:f>
              <c:numCache/>
            </c:numRef>
          </c:yVal>
          <c:smooth val="0"/>
        </c:ser>
        <c:axId val="49367798"/>
        <c:axId val="41656999"/>
      </c:scatterChart>
      <c:valAx>
        <c:axId val="49367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Helv"/>
                <a:ea typeface="Helv"/>
                <a:cs typeface="Helv"/>
              </a:defRPr>
            </a:pPr>
          </a:p>
        </c:txPr>
        <c:crossAx val="41656999"/>
        <c:crosses val="autoZero"/>
        <c:crossBetween val="midCat"/>
        <c:dispUnits/>
      </c:valAx>
      <c:valAx>
        <c:axId val="416569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Helv"/>
                <a:ea typeface="Helv"/>
                <a:cs typeface="Helv"/>
              </a:defRPr>
            </a:pPr>
          </a:p>
        </c:txPr>
        <c:crossAx val="49367798"/>
        <c:crosses val="autoZero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32"/>
          <c:y val="0.8855"/>
          <c:w val="0.886"/>
          <c:h val="0.070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75" b="0" i="0" u="none" baseline="0">
          <a:latin typeface="Helv"/>
          <a:ea typeface="Helv"/>
          <a:cs typeface="Helv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Export Share of Global GDP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8"/>
          <c:y val="0.142"/>
          <c:w val="0.96425"/>
          <c:h val="0.731"/>
        </c:manualLayout>
      </c:layout>
      <c:scatterChart>
        <c:scatterStyle val="lineMarker"/>
        <c:varyColors val="0"/>
        <c:ser>
          <c:idx val="4"/>
          <c:order val="0"/>
          <c:tx>
            <c:strRef>
              <c:f>Sheet1!$F$85</c:f>
              <c:strCache>
                <c:ptCount val="1"/>
                <c:pt idx="0">
                  <c:v>Export Share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000000"/>
                </a:solidFill>
              </a:ln>
            </c:spPr>
          </c:marker>
          <c:trendline>
            <c:name>Export Trend Share of Global GDP</c:nam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Export Trend Share of Global GDP
Y = 5E-06x</a:t>
                    </a:r>
                    <a:r>
                      <a:rPr lang="en-US" cap="none" sz="90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 - 0.019x + 17.265
R</a:t>
                    </a:r>
                    <a:r>
                      <a:rPr lang="en-US" cap="none" sz="90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 = 0.9246</a:t>
                    </a:r>
                  </a:p>
                </c:rich>
              </c:tx>
              <c:numFmt formatCode="General" sourceLinked="1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xVal>
            <c:numRef>
              <c:f>Sheet1!$A$86:$A$166</c:f>
              <c:numCache/>
            </c:numRef>
          </c:xVal>
          <c:yVal>
            <c:numRef>
              <c:f>Sheet1!$F$86:$F$166</c:f>
              <c:numCache/>
            </c:numRef>
          </c:yVal>
          <c:smooth val="0"/>
        </c:ser>
        <c:axId val="39368672"/>
        <c:axId val="18773729"/>
      </c:scatterChart>
      <c:valAx>
        <c:axId val="39368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18773729"/>
        <c:crosses val="autoZero"/>
        <c:crossBetween val="midCat"/>
        <c:dispUnits/>
      </c:valAx>
      <c:valAx>
        <c:axId val="18773729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39368672"/>
        <c:crosses val="autoZero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65"/>
          <c:y val="0.897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75" b="0" i="0" u="none" baseline="0">
          <a:latin typeface="Helv"/>
          <a:ea typeface="Helv"/>
          <a:cs typeface="Helv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Global Life Expectancy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825"/>
          <c:y val="0.1255"/>
          <c:w val="0.96325"/>
          <c:h val="0.7485"/>
        </c:manualLayout>
      </c:layout>
      <c:scatterChart>
        <c:scatterStyle val="lineMarker"/>
        <c:varyColors val="0"/>
        <c:ser>
          <c:idx val="5"/>
          <c:order val="0"/>
          <c:tx>
            <c:strRef>
              <c:f>Sheet1!$G$1</c:f>
              <c:strCache>
                <c:ptCount val="1"/>
                <c:pt idx="0">
                  <c:v>Life Expectancy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000000"/>
                </a:solidFill>
              </a:ln>
            </c:spPr>
          </c:marker>
          <c:trendline>
            <c:name>Global Life Expectancy Trend</c:name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Global Life Expectancy Trend
Y = -0.0059x</a:t>
                    </a:r>
                    <a:r>
                      <a:rPr lang="en-US" cap="none" sz="90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 + 23.655x - 23683
R</a:t>
                    </a:r>
                    <a:r>
                      <a:rPr lang="en-US" cap="none" sz="90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 = 0.9983</a:t>
                    </a:r>
                  </a:p>
                </c:rich>
              </c:tx>
              <c:numFmt formatCode="General" sourceLinked="1"/>
              <c:spPr>
                <a:ln w="25400">
                  <a:solidFill/>
                </a:ln>
              </c:spPr>
            </c:trendlineLbl>
          </c:trendline>
          <c:xVal>
            <c:numRef>
              <c:f>Sheet1!$A$2:$A$83</c:f>
              <c:numCache/>
            </c:numRef>
          </c:xVal>
          <c:yVal>
            <c:numRef>
              <c:f>Sheet1!$G$2:$G$83</c:f>
              <c:numCache/>
            </c:numRef>
          </c:yVal>
          <c:smooth val="0"/>
        </c:ser>
        <c:axId val="34745834"/>
        <c:axId val="44277051"/>
      </c:scatterChart>
      <c:valAx>
        <c:axId val="34745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44277051"/>
        <c:crosses val="autoZero"/>
        <c:crossBetween val="midCat"/>
        <c:dispUnits/>
      </c:valAx>
      <c:valAx>
        <c:axId val="442770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34745834"/>
        <c:crosses val="autoZero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3"/>
          <c:y val="0.899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Armed Conflicts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775"/>
          <c:y val="0.151"/>
          <c:w val="0.9645"/>
          <c:h val="0.71975"/>
        </c:manualLayout>
      </c:layout>
      <c:scatterChart>
        <c:scatterStyle val="lineMarker"/>
        <c:varyColors val="0"/>
        <c:ser>
          <c:idx val="5"/>
          <c:order val="0"/>
          <c:tx>
            <c:strRef>
              <c:f>Sheet1!$G$85</c:f>
              <c:strCache>
                <c:ptCount val="1"/>
                <c:pt idx="0">
                  <c:v>Armed Conflicts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trendline>
            <c:name>Armed Conflicts Trend</c:nam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Helv"/>
                        <a:ea typeface="Helv"/>
                        <a:cs typeface="Helv"/>
                      </a:rPr>
                      <a:t>Trend
Y = -0.0183x</a:t>
                    </a:r>
                    <a:r>
                      <a:rPr lang="en-US" cap="none" sz="80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800" b="0" i="0" u="none" baseline="0">
                        <a:latin typeface="Helv"/>
                        <a:ea typeface="Helv"/>
                        <a:cs typeface="Helv"/>
                      </a:rPr>
                      <a:t> + 72.987x - 72725
R</a:t>
                    </a:r>
                    <a:r>
                      <a:rPr lang="en-US" cap="none" sz="80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800" b="0" i="0" u="none" baseline="0">
                        <a:latin typeface="Helv"/>
                        <a:ea typeface="Helv"/>
                        <a:cs typeface="Helv"/>
                      </a:rPr>
                      <a:t> = 0.8146</a:t>
                    </a:r>
                  </a:p>
                </c:rich>
              </c:tx>
              <c:numFmt formatCode="General" sourceLinked="1"/>
              <c:spPr>
                <a:ln w="25400">
                  <a:solidFill/>
                </a:ln>
              </c:spPr>
            </c:trendlineLbl>
          </c:trendline>
          <c:xVal>
            <c:numRef>
              <c:f>Sheet1!$A$86:$A$166</c:f>
              <c:numCache/>
            </c:numRef>
          </c:xVal>
          <c:yVal>
            <c:numRef>
              <c:f>Sheet1!$G$86:$G$166</c:f>
              <c:numCache/>
            </c:numRef>
          </c:yVal>
          <c:smooth val="0"/>
        </c:ser>
        <c:axId val="62949140"/>
        <c:axId val="29671349"/>
      </c:scatterChart>
      <c:valAx>
        <c:axId val="62949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29671349"/>
        <c:crosses val="autoZero"/>
        <c:crossBetween val="midCat"/>
        <c:dispUnits/>
      </c:valAx>
      <c:valAx>
        <c:axId val="296713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62949140"/>
        <c:crosses val="autoZero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45"/>
          <c:y val="0.899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Nuclear Warheads</a:t>
            </a:r>
          </a:p>
        </c:rich>
      </c:tx>
      <c:layout>
        <c:manualLayout>
          <c:xMode val="factor"/>
          <c:yMode val="factor"/>
          <c:x val="0.0055"/>
          <c:y val="0.00525"/>
        </c:manualLayout>
      </c:layout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6"/>
          <c:y val="0.162"/>
          <c:w val="0.96825"/>
          <c:h val="0.7015"/>
        </c:manualLayout>
      </c:layout>
      <c:scatterChart>
        <c:scatterStyle val="lineMarker"/>
        <c:varyColors val="0"/>
        <c:ser>
          <c:idx val="6"/>
          <c:order val="0"/>
          <c:tx>
            <c:strRef>
              <c:f>Sheet1!$H$85</c:f>
              <c:strCache>
                <c:ptCount val="1"/>
                <c:pt idx="0">
                  <c:v>Nuclear Warheads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name>Nuclear Warhead Stocks Trend</c:nam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Helv"/>
                        <a:ea typeface="Helv"/>
                        <a:cs typeface="Helv"/>
                      </a:rPr>
                      <a:t>Trend:
Y = -44.354x</a:t>
                    </a:r>
                    <a:r>
                      <a:rPr lang="en-US" cap="none" sz="80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800" b="0" i="0" u="none" baseline="0">
                        <a:latin typeface="Helv"/>
                        <a:ea typeface="Helv"/>
                        <a:cs typeface="Helv"/>
                      </a:rPr>
                      <a:t> + 176010x - 2E+08
R</a:t>
                    </a:r>
                    <a:r>
                      <a:rPr lang="en-US" cap="none" sz="80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800" b="0" i="0" u="none" baseline="0">
                        <a:latin typeface="Helv"/>
                        <a:ea typeface="Helv"/>
                        <a:cs typeface="Helv"/>
                      </a:rPr>
                      <a:t> = 0.8312</a:t>
                    </a:r>
                  </a:p>
                </c:rich>
              </c:tx>
              <c:numFmt formatCode="General" sourceLinked="1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xVal>
            <c:numRef>
              <c:f>Sheet1!$A$86:$A$166</c:f>
              <c:numCache/>
            </c:numRef>
          </c:xVal>
          <c:yVal>
            <c:numRef>
              <c:f>Sheet1!$H$86:$H$166</c:f>
              <c:numCache/>
            </c:numRef>
          </c:yVal>
          <c:smooth val="0"/>
        </c:ser>
        <c:axId val="65715550"/>
        <c:axId val="54569039"/>
      </c:scatterChart>
      <c:valAx>
        <c:axId val="65715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54569039"/>
        <c:crosses val="autoZero"/>
        <c:crossBetween val="midCat"/>
        <c:dispUnits/>
      </c:valAx>
      <c:valAx>
        <c:axId val="54569039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65715550"/>
        <c:crosses val="autoZero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85"/>
          <c:y val="0.881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75" b="0" i="0" u="none" baseline="0">
          <a:latin typeface="Helv"/>
          <a:ea typeface="Helv"/>
          <a:cs typeface="Helv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Global Population and Food Production</a:t>
            </a:r>
          </a:p>
        </c:rich>
      </c:tx>
      <c:layout>
        <c:manualLayout>
          <c:xMode val="factor"/>
          <c:yMode val="factor"/>
          <c:x val="-0.002"/>
          <c:y val="0.00325"/>
        </c:manualLayout>
      </c:layout>
      <c:spPr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2025"/>
          <c:y val="0.099"/>
          <c:w val="0.94325"/>
          <c:h val="0.73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Sheet1!$D$85</c:f>
              <c:strCache>
                <c:ptCount val="1"/>
                <c:pt idx="0">
                  <c:v>Population,(millions)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trendline>
            <c:name>Second Order Population Trend</c:name>
            <c:spPr>
              <a:ln w="25400">
                <a:solidFill>
                  <a:srgbClr val="0000FF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1" i="0" u="none" baseline="0">
                        <a:solidFill>
                          <a:srgbClr val="0000FF"/>
                        </a:solidFill>
                        <a:latin typeface="Helv"/>
                        <a:ea typeface="Helv"/>
                        <a:cs typeface="Helv"/>
                      </a:rPr>
                      <a:t>Second Order Population Trend</a:t>
                    </a:r>
                    <a:r>
                      <a:rPr lang="en-US" cap="none" sz="575" b="0" i="0" u="none" baseline="0">
                        <a:solidFill>
                          <a:srgbClr val="000000"/>
                        </a:solidFill>
                        <a:latin typeface="Helv"/>
                        <a:ea typeface="Helv"/>
                        <a:cs typeface="Helv"/>
                      </a:rPr>
                      <a:t>
Y = 0.374x</a:t>
                    </a:r>
                    <a:r>
                      <a:rPr lang="en-US" cap="none" sz="575" b="0" i="0" u="none" baseline="30000">
                        <a:solidFill>
                          <a:srgbClr val="000000"/>
                        </a:solidFill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575" b="0" i="0" u="none" baseline="0">
                        <a:solidFill>
                          <a:srgbClr val="000000"/>
                        </a:solidFill>
                        <a:latin typeface="Helv"/>
                        <a:ea typeface="Helv"/>
                        <a:cs typeface="Helv"/>
                      </a:rPr>
                      <a:t> - 1410.7x + 1E+06
R</a:t>
                    </a:r>
                    <a:r>
                      <a:rPr lang="en-US" cap="none" sz="575" b="0" i="0" u="none" baseline="30000">
                        <a:solidFill>
                          <a:srgbClr val="000000"/>
                        </a:solidFill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575" b="0" i="0" u="none" baseline="0">
                        <a:solidFill>
                          <a:srgbClr val="000000"/>
                        </a:solidFill>
                        <a:latin typeface="Helv"/>
                        <a:ea typeface="Helv"/>
                        <a:cs typeface="Helv"/>
                      </a:rPr>
                      <a:t> = 0.9991</a:t>
                    </a:r>
                  </a:p>
                </c:rich>
              </c:tx>
              <c:numFmt formatCode="General" sourceLinked="1"/>
              <c:spPr>
                <a:ln w="25400">
                  <a:solidFill/>
                </a:ln>
              </c:spPr>
            </c:trendlineLbl>
          </c:trendline>
          <c:trendline>
            <c:name>Third Order Population Trend</c:name>
            <c:spPr>
              <a:ln w="25400">
                <a:solidFill>
                  <a:srgbClr val="339966"/>
                </a:solidFill>
              </a:ln>
            </c:spPr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1" i="0" u="none" baseline="0">
                        <a:solidFill>
                          <a:srgbClr val="339966"/>
                        </a:solidFill>
                        <a:latin typeface="Helv"/>
                        <a:ea typeface="Helv"/>
                        <a:cs typeface="Helv"/>
                      </a:rPr>
                      <a:t>Third Order Population Trend</a:t>
                    </a:r>
                    <a:r>
                      <a:rPr lang="en-US" cap="none" sz="575" b="0" i="0" u="none" baseline="0">
                        <a:latin typeface="Helv"/>
                        <a:ea typeface="Helv"/>
                        <a:cs typeface="Helv"/>
                      </a:rPr>
                      <a:t>
Y = -0.0088x</a:t>
                    </a:r>
                    <a:r>
                      <a:rPr lang="en-US" cap="none" sz="575" b="0" i="0" u="none" baseline="30000">
                        <a:latin typeface="Helv"/>
                        <a:ea typeface="Helv"/>
                        <a:cs typeface="Helv"/>
                      </a:rPr>
                      <a:t>3</a:t>
                    </a:r>
                    <a:r>
                      <a:rPr lang="en-US" cap="none" sz="575" b="0" i="0" u="none" baseline="0">
                        <a:latin typeface="Helv"/>
                        <a:ea typeface="Helv"/>
                        <a:cs typeface="Helv"/>
                      </a:rPr>
                      <a:t> + 52.536x</a:t>
                    </a:r>
                    <a:r>
                      <a:rPr lang="en-US" cap="none" sz="575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575" b="0" i="0" u="none" baseline="0">
                        <a:latin typeface="Helv"/>
                        <a:ea typeface="Helv"/>
                        <a:cs typeface="Helv"/>
                      </a:rPr>
                      <a:t> - 104376x + 7E+07
R</a:t>
                    </a:r>
                    <a:r>
                      <a:rPr lang="en-US" cap="none" sz="575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575" b="0" i="0" u="none" baseline="0">
                        <a:latin typeface="Helv"/>
                        <a:ea typeface="Helv"/>
                        <a:cs typeface="Helv"/>
                      </a:rPr>
                      <a:t> = 0.9996</a:t>
                    </a:r>
                  </a:p>
                </c:rich>
              </c:tx>
              <c:numFmt formatCode="General" sourceLinked="1"/>
              <c:spPr>
                <a:ln w="25400">
                  <a:solidFill/>
                </a:ln>
              </c:spPr>
            </c:trendlineLbl>
          </c:trendline>
          <c:xVal>
            <c:numRef>
              <c:f>Sheet1!$A$2:$A$82</c:f>
              <c:numCache>
                <c:ptCount val="8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</c:numCache>
            </c:numRef>
          </c:xVal>
          <c:yVal>
            <c:numRef>
              <c:f>Sheet1!$I$78:$I$82</c:f>
              <c:numCache>
                <c:ptCount val="5"/>
              </c:numCache>
            </c:numRef>
          </c:yVal>
          <c:smooth val="0"/>
        </c:ser>
        <c:ser>
          <c:idx val="1"/>
          <c:order val="1"/>
          <c:tx>
            <c:strRef>
              <c:f>Sheet1!$H$1</c:f>
              <c:strCache>
                <c:ptCount val="1"/>
                <c:pt idx="0">
                  <c:v>Total Grain,Million tons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name>Second Order Total Grain Production Trend</c:name>
            <c:spPr>
              <a:ln w="25400">
                <a:solidFill>
                  <a:srgbClr val="0000FF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Helv"/>
                        <a:ea typeface="Helv"/>
                        <a:cs typeface="Helv"/>
                      </a:rPr>
                      <a:t>Second Order Total Grain Production Trend
Y = -0.0099x</a:t>
                    </a:r>
                    <a:r>
                      <a:rPr lang="en-US" cap="none" sz="575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575" b="0" i="0" u="none" baseline="0">
                        <a:latin typeface="Helv"/>
                        <a:ea typeface="Helv"/>
                        <a:cs typeface="Helv"/>
                      </a:rPr>
                      <a:t> + 40.564x - 41588
R</a:t>
                    </a:r>
                    <a:r>
                      <a:rPr lang="en-US" cap="none" sz="575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575" b="0" i="0" u="none" baseline="0">
                        <a:latin typeface="Helv"/>
                        <a:ea typeface="Helv"/>
                        <a:cs typeface="Helv"/>
                      </a:rPr>
                      <a:t> = 0.986</a:t>
                    </a:r>
                  </a:p>
                </c:rich>
              </c:tx>
              <c:numFmt formatCode="General" sourceLinked="1"/>
              <c:spPr>
                <a:ln w="25400">
                  <a:solidFill/>
                </a:ln>
              </c:spPr>
            </c:trendlineLbl>
          </c:trendline>
          <c:xVal>
            <c:numRef>
              <c:f>Sheet1!$A$2:$A$82</c:f>
              <c:numCache>
                <c:ptCount val="8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</c:numCache>
            </c:numRef>
          </c:xVal>
          <c:yVal>
            <c:numRef>
              <c:f>Sheet1!$K$2:$K$82</c:f>
              <c:numCache>
                <c:ptCount val="81"/>
                <c:pt idx="0">
                  <c:v>19</c:v>
                </c:pt>
                <c:pt idx="1">
                  <c:v>20.23007767844932</c:v>
                </c:pt>
                <c:pt idx="2">
                  <c:v>21.539791730320708</c:v>
                </c:pt>
                <c:pt idx="3">
                  <c:v>22.93429788852675</c:v>
                </c:pt>
                <c:pt idx="4">
                  <c:v>24.419085672925917</c:v>
                </c:pt>
                <c:pt idx="5">
                  <c:v>26</c:v>
                </c:pt>
                <c:pt idx="6">
                  <c:v>27.74847872886801</c:v>
                </c:pt>
                <c:pt idx="7">
                  <c:v>29.614541221786173</c:v>
                </c:pt>
                <c:pt idx="8">
                  <c:v>31.60609489068917</c:v>
                </c:pt>
                <c:pt idx="9">
                  <c:v>33.73157891449509</c:v>
                </c:pt>
                <c:pt idx="10">
                  <c:v>36</c:v>
                </c:pt>
                <c:pt idx="11">
                  <c:v>38.289634136885084</c:v>
                </c:pt>
                <c:pt idx="12">
                  <c:v>40.72489117601432</c:v>
                </c:pt>
                <c:pt idx="13">
                  <c:v>43.31503287205688</c:v>
                </c:pt>
                <c:pt idx="14">
                  <c:v>46.06991003606135</c:v>
                </c:pt>
                <c:pt idx="15">
                  <c:v>49</c:v>
                </c:pt>
                <c:pt idx="16">
                  <c:v>53</c:v>
                </c:pt>
                <c:pt idx="17">
                  <c:v>56</c:v>
                </c:pt>
                <c:pt idx="18">
                  <c:v>56</c:v>
                </c:pt>
                <c:pt idx="19">
                  <c:v>57</c:v>
                </c:pt>
                <c:pt idx="20">
                  <c:v>58</c:v>
                </c:pt>
                <c:pt idx="21">
                  <c:v>62</c:v>
                </c:pt>
                <c:pt idx="22">
                  <c:v>58</c:v>
                </c:pt>
                <c:pt idx="23">
                  <c:v>59</c:v>
                </c:pt>
                <c:pt idx="24">
                  <c:v>63</c:v>
                </c:pt>
                <c:pt idx="25">
                  <c:v>62</c:v>
                </c:pt>
                <c:pt idx="26">
                  <c:v>65</c:v>
                </c:pt>
                <c:pt idx="27">
                  <c:v>63</c:v>
                </c:pt>
                <c:pt idx="28">
                  <c:v>65</c:v>
                </c:pt>
                <c:pt idx="29">
                  <c:v>66</c:v>
                </c:pt>
                <c:pt idx="30">
                  <c:v>67</c:v>
                </c:pt>
                <c:pt idx="31">
                  <c:v>69</c:v>
                </c:pt>
                <c:pt idx="32">
                  <c:v>71</c:v>
                </c:pt>
                <c:pt idx="33">
                  <c:v>72</c:v>
                </c:pt>
                <c:pt idx="34">
                  <c:v>78</c:v>
                </c:pt>
                <c:pt idx="35">
                  <c:v>79</c:v>
                </c:pt>
                <c:pt idx="36">
                  <c:v>85</c:v>
                </c:pt>
                <c:pt idx="37">
                  <c:v>85</c:v>
                </c:pt>
                <c:pt idx="38">
                  <c:v>89</c:v>
                </c:pt>
                <c:pt idx="39">
                  <c:v>89</c:v>
                </c:pt>
                <c:pt idx="40">
                  <c:v>86</c:v>
                </c:pt>
                <c:pt idx="41">
                  <c:v>85</c:v>
                </c:pt>
                <c:pt idx="42">
                  <c:v>86</c:v>
                </c:pt>
                <c:pt idx="43">
                  <c:v>87</c:v>
                </c:pt>
                <c:pt idx="44">
                  <c:v>93</c:v>
                </c:pt>
                <c:pt idx="45">
                  <c:v>93</c:v>
                </c:pt>
                <c:pt idx="46">
                  <c:v>95</c:v>
                </c:pt>
                <c:pt idx="47">
                  <c:v>94</c:v>
                </c:pt>
                <c:pt idx="48">
                  <c:v>95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Sheet1!$C$1</c:f>
              <c:strCache>
                <c:ptCount val="1"/>
                <c:pt idx="0">
                  <c:v>Per Capita Grain, Kg.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name>Per Capita Grain Production Trend</c:name>
            <c:spPr>
              <a:ln w="25400">
                <a:solidFill>
                  <a:srgbClr val="00FF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Helv"/>
                        <a:ea typeface="Helv"/>
                        <a:cs typeface="Helv"/>
                      </a:rPr>
                      <a:t>Second Order Per Capita Grain Production Trend
Y= -0.0469x</a:t>
                    </a:r>
                    <a:r>
                      <a:rPr lang="en-US" cap="none" sz="575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575" b="0" i="0" u="none" baseline="0">
                        <a:latin typeface="Helv"/>
                        <a:ea typeface="Helv"/>
                        <a:cs typeface="Helv"/>
                      </a:rPr>
                      <a:t> + 186.68x - 185490
R</a:t>
                    </a:r>
                    <a:r>
                      <a:rPr lang="en-US" cap="none" sz="575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575" b="0" i="0" u="none" baseline="0">
                        <a:latin typeface="Helv"/>
                        <a:ea typeface="Helv"/>
                        <a:cs typeface="Helv"/>
                      </a:rPr>
                      <a:t> = 0.8315</a:t>
                    </a:r>
                  </a:p>
                </c:rich>
              </c:tx>
              <c:numFmt formatCode="General" sourceLinked="1"/>
              <c:spPr>
                <a:ln w="25400">
                  <a:solidFill/>
                </a:ln>
              </c:spPr>
            </c:trendlineLbl>
          </c:trendline>
          <c:trendline>
            <c:name>Linear Per Capita Grain Trend</c:nam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Helv"/>
                        <a:ea typeface="Helv"/>
                        <a:cs typeface="Helv"/>
                      </a:rPr>
                      <a:t>Linear Trend
Y = 1.5709x - 2801.4
R</a:t>
                    </a:r>
                    <a:r>
                      <a:rPr lang="en-US" cap="none" sz="575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575" b="0" i="0" u="none" baseline="0">
                        <a:latin typeface="Helv"/>
                        <a:ea typeface="Helv"/>
                        <a:cs typeface="Helv"/>
                      </a:rPr>
                      <a:t> = 0.7279</a:t>
                    </a:r>
                  </a:p>
                </c:rich>
              </c:tx>
              <c:numFmt formatCode="General" sourceLinked="1"/>
              <c:spPr>
                <a:ln w="25400">
                  <a:solidFill/>
                </a:ln>
              </c:spPr>
            </c:trendlineLbl>
          </c:trendline>
          <c:xVal>
            <c:numRef>
              <c:f>Sheet1!$A$2:$A$82</c:f>
              <c:numCache>
                <c:ptCount val="8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</c:numCache>
            </c:numRef>
          </c:xVal>
          <c:yVal>
            <c:numRef>
              <c:f>Sheet1!$C$2:$C$82</c:f>
              <c:numCache>
                <c:ptCount val="81"/>
                <c:pt idx="0">
                  <c:v>247</c:v>
                </c:pt>
                <c:pt idx="1">
                  <c:v>251.99393716157726</c:v>
                </c:pt>
                <c:pt idx="2">
                  <c:v>257.0888435878257</c:v>
                </c:pt>
                <c:pt idx="3">
                  <c:v>262.28676071260367</c:v>
                </c:pt>
                <c:pt idx="4">
                  <c:v>267.5897712442328</c:v>
                </c:pt>
                <c:pt idx="5">
                  <c:v>273</c:v>
                </c:pt>
                <c:pt idx="6">
                  <c:v>272.679010937316</c:v>
                </c:pt>
                <c:pt idx="7">
                  <c:v>272.59882265990075</c:v>
                </c:pt>
                <c:pt idx="8">
                  <c:v>273</c:v>
                </c:pt>
                <c:pt idx="9">
                  <c:v>274</c:v>
                </c:pt>
                <c:pt idx="10">
                  <c:v>273</c:v>
                </c:pt>
                <c:pt idx="11">
                  <c:v>272</c:v>
                </c:pt>
                <c:pt idx="12">
                  <c:v>270.4404262030319</c:v>
                </c:pt>
                <c:pt idx="13">
                  <c:v>270.1610727418306</c:v>
                </c:pt>
                <c:pt idx="14">
                  <c:v>269.8820078408766</c:v>
                </c:pt>
                <c:pt idx="15">
                  <c:v>270</c:v>
                </c:pt>
                <c:pt idx="16">
                  <c:v>289</c:v>
                </c:pt>
                <c:pt idx="17">
                  <c:v>291</c:v>
                </c:pt>
                <c:pt idx="18">
                  <c:v>296</c:v>
                </c:pt>
                <c:pt idx="19">
                  <c:v>292</c:v>
                </c:pt>
                <c:pt idx="20">
                  <c:v>292</c:v>
                </c:pt>
                <c:pt idx="21">
                  <c:v>312</c:v>
                </c:pt>
                <c:pt idx="22">
                  <c:v>295</c:v>
                </c:pt>
                <c:pt idx="23">
                  <c:v>318</c:v>
                </c:pt>
                <c:pt idx="24">
                  <c:v>300</c:v>
                </c:pt>
                <c:pt idx="25">
                  <c:v>303</c:v>
                </c:pt>
                <c:pt idx="26">
                  <c:v>323</c:v>
                </c:pt>
                <c:pt idx="27">
                  <c:v>312</c:v>
                </c:pt>
                <c:pt idx="28">
                  <c:v>336</c:v>
                </c:pt>
                <c:pt idx="29">
                  <c:v>322</c:v>
                </c:pt>
                <c:pt idx="30">
                  <c:v>321</c:v>
                </c:pt>
                <c:pt idx="31">
                  <c:v>327</c:v>
                </c:pt>
                <c:pt idx="32">
                  <c:v>333</c:v>
                </c:pt>
                <c:pt idx="33">
                  <c:v>313</c:v>
                </c:pt>
                <c:pt idx="34">
                  <c:v>342</c:v>
                </c:pt>
                <c:pt idx="35">
                  <c:v>339</c:v>
                </c:pt>
                <c:pt idx="36">
                  <c:v>337</c:v>
                </c:pt>
                <c:pt idx="37">
                  <c:v>318</c:v>
                </c:pt>
                <c:pt idx="38">
                  <c:v>304</c:v>
                </c:pt>
                <c:pt idx="39">
                  <c:v>322</c:v>
                </c:pt>
                <c:pt idx="40">
                  <c:v>335</c:v>
                </c:pt>
                <c:pt idx="41">
                  <c:v>319</c:v>
                </c:pt>
                <c:pt idx="42">
                  <c:v>329</c:v>
                </c:pt>
                <c:pt idx="43">
                  <c:v>310</c:v>
                </c:pt>
                <c:pt idx="44">
                  <c:v>314</c:v>
                </c:pt>
                <c:pt idx="45">
                  <c:v>301</c:v>
                </c:pt>
                <c:pt idx="46">
                  <c:v>324</c:v>
                </c:pt>
                <c:pt idx="47">
                  <c:v>321</c:v>
                </c:pt>
                <c:pt idx="48">
                  <c:v>312</c:v>
                </c:pt>
              </c:numCache>
            </c:numRef>
          </c:yVal>
          <c:smooth val="0"/>
        </c:ser>
        <c:axId val="21359304"/>
        <c:axId val="58016009"/>
      </c:scatterChart>
      <c:valAx>
        <c:axId val="21359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58016009"/>
        <c:crosses val="autoZero"/>
        <c:crossBetween val="midCat"/>
        <c:dispUnits/>
      </c:valAx>
      <c:valAx>
        <c:axId val="58016009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Helv"/>
                <a:ea typeface="Helv"/>
                <a:cs typeface="Helv"/>
              </a:defRPr>
            </a:pPr>
          </a:p>
        </c:txPr>
        <c:crossAx val="21359304"/>
        <c:crosses val="autoZero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079"/>
          <c:y val="0.82175"/>
          <c:w val="0.84775"/>
          <c:h val="0.142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Global Life Expectancy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825"/>
          <c:y val="0.12325"/>
          <c:w val="0.9635"/>
          <c:h val="0.745"/>
        </c:manualLayout>
      </c:layout>
      <c:scatterChart>
        <c:scatterStyle val="lineMarker"/>
        <c:varyColors val="0"/>
        <c:ser>
          <c:idx val="5"/>
          <c:order val="0"/>
          <c:tx>
            <c:strRef>
              <c:f>Sheet1!$G$1</c:f>
              <c:strCache>
                <c:ptCount val="1"/>
                <c:pt idx="0">
                  <c:v>Life Expectancy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000000"/>
                </a:solidFill>
              </a:ln>
            </c:spPr>
          </c:marker>
          <c:trendline>
            <c:name>Global Life Expectancy Trend</c:name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Helv"/>
                        <a:ea typeface="Helv"/>
                        <a:cs typeface="Helv"/>
                      </a:rPr>
                      <a:t>Global Life Expectancy Trend
Y = -0.0059x</a:t>
                    </a:r>
                    <a:r>
                      <a:rPr lang="en-US" cap="none" sz="85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850" b="0" i="0" u="none" baseline="0">
                        <a:latin typeface="Helv"/>
                        <a:ea typeface="Helv"/>
                        <a:cs typeface="Helv"/>
                      </a:rPr>
                      <a:t> + 23.655x - 23683
R</a:t>
                    </a:r>
                    <a:r>
                      <a:rPr lang="en-US" cap="none" sz="85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850" b="0" i="0" u="none" baseline="0">
                        <a:latin typeface="Helv"/>
                        <a:ea typeface="Helv"/>
                        <a:cs typeface="Helv"/>
                      </a:rPr>
                      <a:t> = 0.9983</a:t>
                    </a:r>
                  </a:p>
                </c:rich>
              </c:tx>
              <c:numFmt formatCode="General" sourceLinked="1"/>
              <c:spPr>
                <a:ln w="25400">
                  <a:solidFill/>
                </a:ln>
              </c:spPr>
            </c:trendlineLbl>
          </c:trendline>
          <c:xVal>
            <c:numRef>
              <c:f>Sheet1!$A$2:$A$83</c:f>
              <c:numCache>
                <c:ptCount val="8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</c:numCache>
            </c:numRef>
          </c:xVal>
          <c:yVal>
            <c:numRef>
              <c:f>Sheet1!$G$2:$G$83</c:f>
              <c:numCache>
                <c:ptCount val="82"/>
                <c:pt idx="0">
                  <c:v>46.5</c:v>
                </c:pt>
                <c:pt idx="1">
                  <c:v>47.104098622426996</c:v>
                </c:pt>
                <c:pt idx="2">
                  <c:v>47.71604531250169</c:v>
                </c:pt>
                <c:pt idx="3">
                  <c:v>48.33594202736075</c:v>
                </c:pt>
                <c:pt idx="4">
                  <c:v>48.96389204870354</c:v>
                </c:pt>
                <c:pt idx="5">
                  <c:v>49.6</c:v>
                </c:pt>
                <c:pt idx="6">
                  <c:v>50.14776691245346</c:v>
                </c:pt>
                <c:pt idx="7">
                  <c:v>50.70158319164843</c:v>
                </c:pt>
                <c:pt idx="8">
                  <c:v>51.26151564490229</c:v>
                </c:pt>
                <c:pt idx="9">
                  <c:v>51.82763181733158</c:v>
                </c:pt>
                <c:pt idx="10">
                  <c:v>52.4</c:v>
                </c:pt>
                <c:pt idx="11">
                  <c:v>53.100992074482384</c:v>
                </c:pt>
                <c:pt idx="12">
                  <c:v>53.81136181859239</c:v>
                </c:pt>
                <c:pt idx="13">
                  <c:v>54.53123468408737</c:v>
                </c:pt>
                <c:pt idx="14">
                  <c:v>55.26073780098211</c:v>
                </c:pt>
                <c:pt idx="15">
                  <c:v>56</c:v>
                </c:pt>
                <c:pt idx="16">
                  <c:v>56.4</c:v>
                </c:pt>
                <c:pt idx="17">
                  <c:v>56.8</c:v>
                </c:pt>
                <c:pt idx="18">
                  <c:v>57.2</c:v>
                </c:pt>
                <c:pt idx="19">
                  <c:v>57.6</c:v>
                </c:pt>
                <c:pt idx="20">
                  <c:v>58</c:v>
                </c:pt>
                <c:pt idx="21">
                  <c:v>58.3</c:v>
                </c:pt>
                <c:pt idx="22">
                  <c:v>58.7</c:v>
                </c:pt>
                <c:pt idx="23">
                  <c:v>59</c:v>
                </c:pt>
                <c:pt idx="24">
                  <c:v>59.4</c:v>
                </c:pt>
                <c:pt idx="25">
                  <c:v>59.8</c:v>
                </c:pt>
                <c:pt idx="26">
                  <c:v>60.1</c:v>
                </c:pt>
                <c:pt idx="27">
                  <c:v>60.4</c:v>
                </c:pt>
                <c:pt idx="28">
                  <c:v>60.7</c:v>
                </c:pt>
                <c:pt idx="29">
                  <c:v>61</c:v>
                </c:pt>
                <c:pt idx="30">
                  <c:v>61.4</c:v>
                </c:pt>
                <c:pt idx="31">
                  <c:v>61.7</c:v>
                </c:pt>
                <c:pt idx="32">
                  <c:v>62</c:v>
                </c:pt>
                <c:pt idx="33">
                  <c:v>62.4</c:v>
                </c:pt>
                <c:pt idx="34">
                  <c:v>62.7</c:v>
                </c:pt>
                <c:pt idx="35">
                  <c:v>63.1</c:v>
                </c:pt>
                <c:pt idx="36">
                  <c:v>63.3</c:v>
                </c:pt>
                <c:pt idx="37">
                  <c:v>63.5</c:v>
                </c:pt>
                <c:pt idx="38">
                  <c:v>63.7</c:v>
                </c:pt>
                <c:pt idx="39">
                  <c:v>63.9</c:v>
                </c:pt>
                <c:pt idx="40">
                  <c:v>64.1</c:v>
                </c:pt>
                <c:pt idx="41">
                  <c:v>64.4</c:v>
                </c:pt>
                <c:pt idx="42">
                  <c:v>64.6</c:v>
                </c:pt>
                <c:pt idx="43">
                  <c:v>64.9</c:v>
                </c:pt>
                <c:pt idx="44">
                  <c:v>65.1</c:v>
                </c:pt>
                <c:pt idx="45">
                  <c:v>65.4</c:v>
                </c:pt>
                <c:pt idx="46">
                  <c:v>65.6</c:v>
                </c:pt>
                <c:pt idx="47">
                  <c:v>65.8</c:v>
                </c:pt>
                <c:pt idx="48">
                  <c:v>66</c:v>
                </c:pt>
              </c:numCache>
            </c:numRef>
          </c:yVal>
          <c:smooth val="0"/>
        </c:ser>
        <c:axId val="52382034"/>
        <c:axId val="1676259"/>
      </c:scatterChart>
      <c:valAx>
        <c:axId val="52382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Helv"/>
                <a:ea typeface="Helv"/>
                <a:cs typeface="Helv"/>
              </a:defRPr>
            </a:pPr>
          </a:p>
        </c:txPr>
        <c:crossAx val="1676259"/>
        <c:crosses val="autoZero"/>
        <c:crossBetween val="midCat"/>
        <c:dispUnits/>
      </c:valAx>
      <c:valAx>
        <c:axId val="16762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Helv"/>
                <a:ea typeface="Helv"/>
                <a:cs typeface="Helv"/>
              </a:defRPr>
            </a:pPr>
          </a:p>
        </c:txPr>
        <c:crossAx val="52382034"/>
        <c:crosses val="autoZero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45"/>
          <c:y val="0.893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</xdr:row>
      <xdr:rowOff>0</xdr:rowOff>
    </xdr:from>
    <xdr:to>
      <xdr:col>10</xdr:col>
      <xdr:colOff>28575</xdr:colOff>
      <xdr:row>29</xdr:row>
      <xdr:rowOff>104775</xdr:rowOff>
    </xdr:to>
    <xdr:graphicFrame>
      <xdr:nvGraphicFramePr>
        <xdr:cNvPr id="1" name="Chart 2"/>
        <xdr:cNvGraphicFramePr/>
      </xdr:nvGraphicFramePr>
      <xdr:xfrm>
        <a:off x="885825" y="133350"/>
        <a:ext cx="667702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133350</xdr:colOff>
      <xdr:row>30</xdr:row>
      <xdr:rowOff>38100</xdr:rowOff>
    </xdr:from>
    <xdr:to>
      <xdr:col>10</xdr:col>
      <xdr:colOff>28575</xdr:colOff>
      <xdr:row>55</xdr:row>
      <xdr:rowOff>38100</xdr:rowOff>
    </xdr:to>
    <xdr:graphicFrame>
      <xdr:nvGraphicFramePr>
        <xdr:cNvPr id="2" name="Chart 6"/>
        <xdr:cNvGraphicFramePr/>
      </xdr:nvGraphicFramePr>
      <xdr:xfrm>
        <a:off x="895350" y="4038600"/>
        <a:ext cx="6667500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76200</xdr:colOff>
      <xdr:row>84</xdr:row>
      <xdr:rowOff>47625</xdr:rowOff>
    </xdr:from>
    <xdr:to>
      <xdr:col>10</xdr:col>
      <xdr:colOff>95250</xdr:colOff>
      <xdr:row>105</xdr:row>
      <xdr:rowOff>85725</xdr:rowOff>
    </xdr:to>
    <xdr:graphicFrame>
      <xdr:nvGraphicFramePr>
        <xdr:cNvPr id="3" name="Chart 7"/>
        <xdr:cNvGraphicFramePr/>
      </xdr:nvGraphicFramePr>
      <xdr:xfrm>
        <a:off x="838200" y="11249025"/>
        <a:ext cx="6791325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</xdr:colOff>
      <xdr:row>106</xdr:row>
      <xdr:rowOff>28575</xdr:rowOff>
    </xdr:from>
    <xdr:to>
      <xdr:col>10</xdr:col>
      <xdr:colOff>104775</xdr:colOff>
      <xdr:row>127</xdr:row>
      <xdr:rowOff>28575</xdr:rowOff>
    </xdr:to>
    <xdr:graphicFrame>
      <xdr:nvGraphicFramePr>
        <xdr:cNvPr id="4" name="Chart 9"/>
        <xdr:cNvGraphicFramePr/>
      </xdr:nvGraphicFramePr>
      <xdr:xfrm>
        <a:off x="819150" y="14163675"/>
        <a:ext cx="6819900" cy="2800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161925</xdr:colOff>
      <xdr:row>55</xdr:row>
      <xdr:rowOff>85725</xdr:rowOff>
    </xdr:from>
    <xdr:to>
      <xdr:col>10</xdr:col>
      <xdr:colOff>57150</xdr:colOff>
      <xdr:row>81</xdr:row>
      <xdr:rowOff>76200</xdr:rowOff>
    </xdr:to>
    <xdr:graphicFrame>
      <xdr:nvGraphicFramePr>
        <xdr:cNvPr id="5" name="Chart 10"/>
        <xdr:cNvGraphicFramePr/>
      </xdr:nvGraphicFramePr>
      <xdr:xfrm>
        <a:off x="923925" y="7419975"/>
        <a:ext cx="6667500" cy="3457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57150</xdr:colOff>
      <xdr:row>127</xdr:row>
      <xdr:rowOff>104775</xdr:rowOff>
    </xdr:from>
    <xdr:to>
      <xdr:col>10</xdr:col>
      <xdr:colOff>142875</xdr:colOff>
      <xdr:row>147</xdr:row>
      <xdr:rowOff>57150</xdr:rowOff>
    </xdr:to>
    <xdr:graphicFrame>
      <xdr:nvGraphicFramePr>
        <xdr:cNvPr id="6" name="Chart 11"/>
        <xdr:cNvGraphicFramePr/>
      </xdr:nvGraphicFramePr>
      <xdr:xfrm>
        <a:off x="819150" y="17040225"/>
        <a:ext cx="6858000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148</xdr:row>
      <xdr:rowOff>28575</xdr:rowOff>
    </xdr:from>
    <xdr:to>
      <xdr:col>10</xdr:col>
      <xdr:colOff>133350</xdr:colOff>
      <xdr:row>167</xdr:row>
      <xdr:rowOff>38100</xdr:rowOff>
    </xdr:to>
    <xdr:graphicFrame>
      <xdr:nvGraphicFramePr>
        <xdr:cNvPr id="7" name="Chart 12"/>
        <xdr:cNvGraphicFramePr/>
      </xdr:nvGraphicFramePr>
      <xdr:xfrm>
        <a:off x="838200" y="19764375"/>
        <a:ext cx="6829425" cy="2543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10</xdr:col>
      <xdr:colOff>142875</xdr:colOff>
      <xdr:row>28</xdr:row>
      <xdr:rowOff>114300</xdr:rowOff>
    </xdr:to>
    <xdr:graphicFrame>
      <xdr:nvGraphicFramePr>
        <xdr:cNvPr id="1" name="Chart 1"/>
        <xdr:cNvGraphicFramePr/>
      </xdr:nvGraphicFramePr>
      <xdr:xfrm>
        <a:off x="828675" y="85725"/>
        <a:ext cx="69342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30</xdr:row>
      <xdr:rowOff>9525</xdr:rowOff>
    </xdr:from>
    <xdr:to>
      <xdr:col>10</xdr:col>
      <xdr:colOff>123825</xdr:colOff>
      <xdr:row>54</xdr:row>
      <xdr:rowOff>95250</xdr:rowOff>
    </xdr:to>
    <xdr:graphicFrame>
      <xdr:nvGraphicFramePr>
        <xdr:cNvPr id="2" name="Chart 2"/>
        <xdr:cNvGraphicFramePr/>
      </xdr:nvGraphicFramePr>
      <xdr:xfrm>
        <a:off x="828675" y="4581525"/>
        <a:ext cx="6915150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</xdr:colOff>
      <xdr:row>56</xdr:row>
      <xdr:rowOff>9525</xdr:rowOff>
    </xdr:from>
    <xdr:to>
      <xdr:col>10</xdr:col>
      <xdr:colOff>209550</xdr:colOff>
      <xdr:row>78</xdr:row>
      <xdr:rowOff>114300</xdr:rowOff>
    </xdr:to>
    <xdr:graphicFrame>
      <xdr:nvGraphicFramePr>
        <xdr:cNvPr id="3" name="Chart 3"/>
        <xdr:cNvGraphicFramePr/>
      </xdr:nvGraphicFramePr>
      <xdr:xfrm>
        <a:off x="790575" y="8543925"/>
        <a:ext cx="7038975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81</xdr:row>
      <xdr:rowOff>0</xdr:rowOff>
    </xdr:from>
    <xdr:to>
      <xdr:col>10</xdr:col>
      <xdr:colOff>219075</xdr:colOff>
      <xdr:row>106</xdr:row>
      <xdr:rowOff>9525</xdr:rowOff>
    </xdr:to>
    <xdr:graphicFrame>
      <xdr:nvGraphicFramePr>
        <xdr:cNvPr id="4" name="Chart 4"/>
        <xdr:cNvGraphicFramePr/>
      </xdr:nvGraphicFramePr>
      <xdr:xfrm>
        <a:off x="762000" y="12344400"/>
        <a:ext cx="7077075" cy="3819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723900</xdr:colOff>
      <xdr:row>107</xdr:row>
      <xdr:rowOff>114300</xdr:rowOff>
    </xdr:from>
    <xdr:to>
      <xdr:col>10</xdr:col>
      <xdr:colOff>219075</xdr:colOff>
      <xdr:row>134</xdr:row>
      <xdr:rowOff>57150</xdr:rowOff>
    </xdr:to>
    <xdr:graphicFrame>
      <xdr:nvGraphicFramePr>
        <xdr:cNvPr id="5" name="Chart 5"/>
        <xdr:cNvGraphicFramePr/>
      </xdr:nvGraphicFramePr>
      <xdr:xfrm>
        <a:off x="723900" y="16421100"/>
        <a:ext cx="7115175" cy="4057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695325</xdr:colOff>
      <xdr:row>135</xdr:row>
      <xdr:rowOff>142875</xdr:rowOff>
    </xdr:from>
    <xdr:to>
      <xdr:col>10</xdr:col>
      <xdr:colOff>152400</xdr:colOff>
      <xdr:row>158</xdr:row>
      <xdr:rowOff>38100</xdr:rowOff>
    </xdr:to>
    <xdr:graphicFrame>
      <xdr:nvGraphicFramePr>
        <xdr:cNvPr id="6" name="Chart 6"/>
        <xdr:cNvGraphicFramePr/>
      </xdr:nvGraphicFramePr>
      <xdr:xfrm>
        <a:off x="695325" y="20716875"/>
        <a:ext cx="7077075" cy="3400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6"/>
  <sheetViews>
    <sheetView workbookViewId="0" topLeftCell="A134">
      <selection activeCell="M84" sqref="M84"/>
    </sheetView>
  </sheetViews>
  <sheetFormatPr defaultColWidth="11.421875" defaultRowHeight="12"/>
  <cols>
    <col min="2" max="4" width="11.00390625" style="1" customWidth="1"/>
    <col min="5" max="5" width="13.140625" style="1" customWidth="1"/>
    <col min="6" max="7" width="11.00390625" style="1" customWidth="1"/>
    <col min="9" max="11" width="11.00390625" style="1" customWidth="1"/>
    <col min="13" max="13" width="13.140625" style="7" bestFit="1" customWidth="1"/>
    <col min="14" max="15" width="11.00390625" style="1" customWidth="1"/>
    <col min="16" max="16" width="15.8515625" style="0" bestFit="1" customWidth="1"/>
    <col min="18" max="19" width="15.8515625" style="0" bestFit="1" customWidth="1"/>
    <col min="20" max="20" width="17.8515625" style="0" bestFit="1" customWidth="1"/>
    <col min="21" max="21" width="15.8515625" style="0" bestFit="1" customWidth="1"/>
  </cols>
  <sheetData>
    <row r="1" spans="1:15" ht="10.5">
      <c r="A1" s="1"/>
      <c r="B1" s="1" t="s">
        <v>10</v>
      </c>
      <c r="C1" s="1" t="s">
        <v>1</v>
      </c>
      <c r="D1" s="7" t="s">
        <v>7</v>
      </c>
      <c r="E1" s="1" t="s">
        <v>8</v>
      </c>
      <c r="F1" s="1" t="s">
        <v>9</v>
      </c>
      <c r="G1" t="s">
        <v>15</v>
      </c>
      <c r="H1" s="3" t="s">
        <v>3</v>
      </c>
      <c r="I1" s="7" t="s">
        <v>4</v>
      </c>
      <c r="J1" s="1" t="s">
        <v>5</v>
      </c>
      <c r="K1" s="1" t="s">
        <v>6</v>
      </c>
      <c r="L1" s="1" t="s">
        <v>0</v>
      </c>
      <c r="M1"/>
      <c r="N1"/>
      <c r="O1"/>
    </row>
    <row r="2" spans="1:14" ht="10.5">
      <c r="A2" s="1">
        <v>1950</v>
      </c>
      <c r="B2" s="7">
        <f aca="true" t="shared" si="0" ref="B2:B33">SUM(C2:F2)</f>
        <v>278.36507936507934</v>
      </c>
      <c r="C2" s="1">
        <v>247</v>
      </c>
      <c r="D2" s="7">
        <v>6.665079365079364</v>
      </c>
      <c r="E2" s="7">
        <v>17.25079365079365</v>
      </c>
      <c r="F2" s="7">
        <v>7.4492063492063485</v>
      </c>
      <c r="G2" s="11">
        <v>46.5</v>
      </c>
      <c r="H2">
        <v>630</v>
      </c>
      <c r="I2" s="7">
        <v>17</v>
      </c>
      <c r="J2" s="7">
        <v>44</v>
      </c>
      <c r="K2" s="7">
        <v>19</v>
      </c>
      <c r="L2" s="2">
        <f aca="true" t="shared" si="1" ref="L2:L33">(2/2.2)*H2/(C2/10^9)</f>
        <v>2318733897.6812663</v>
      </c>
      <c r="M2"/>
      <c r="N2"/>
    </row>
    <row r="3" spans="1:15" ht="10.5">
      <c r="A3" s="1">
        <v>1951</v>
      </c>
      <c r="B3" s="7">
        <f t="shared" si="0"/>
        <v>284.4075071101494</v>
      </c>
      <c r="C3" s="5">
        <v>251.99393716157726</v>
      </c>
      <c r="D3" s="7">
        <v>6.698524568100968</v>
      </c>
      <c r="E3" s="7">
        <v>17.919134826242043</v>
      </c>
      <c r="F3" s="7">
        <v>7.795910554229119</v>
      </c>
      <c r="G3" s="11">
        <v>47.104098622426996</v>
      </c>
      <c r="H3" s="4">
        <v>653.9142397563172</v>
      </c>
      <c r="I3" s="7">
        <v>17.382404710912375</v>
      </c>
      <c r="J3" s="7">
        <v>46.49944184760192</v>
      </c>
      <c r="K3" s="7">
        <v>20.23007767844932</v>
      </c>
      <c r="L3" s="2">
        <f t="shared" si="1"/>
        <v>2359054735.1398835</v>
      </c>
      <c r="M3"/>
      <c r="N3" s="4"/>
      <c r="O3" s="5"/>
    </row>
    <row r="4" spans="1:15" ht="10.5">
      <c r="A4" s="1">
        <v>1952</v>
      </c>
      <c r="B4" s="7">
        <f t="shared" si="0"/>
        <v>290.5931017023351</v>
      </c>
      <c r="C4" s="5">
        <v>257.0888435878257</v>
      </c>
      <c r="D4" s="7">
        <v>6.732137598322202</v>
      </c>
      <c r="E4" s="7">
        <v>18.61336929888255</v>
      </c>
      <c r="F4" s="7">
        <v>8.15875121730467</v>
      </c>
      <c r="G4" s="11">
        <v>47.71604531250169</v>
      </c>
      <c r="H4" s="4">
        <v>678.7362427874323</v>
      </c>
      <c r="I4" s="7">
        <v>17.773411384349927</v>
      </c>
      <c r="J4" s="7">
        <v>49.14086573042075</v>
      </c>
      <c r="K4" s="7">
        <v>21.539791730320708</v>
      </c>
      <c r="L4" s="2">
        <f t="shared" si="1"/>
        <v>2400076718.139604</v>
      </c>
      <c r="M4"/>
      <c r="N4" s="4"/>
      <c r="O4" s="5"/>
    </row>
    <row r="5" spans="1:15" ht="10.5">
      <c r="A5" s="1">
        <v>1953</v>
      </c>
      <c r="B5" s="7">
        <f t="shared" si="0"/>
        <v>296.9256596222259</v>
      </c>
      <c r="C5" s="5">
        <v>262.28676071260367</v>
      </c>
      <c r="D5" s="7">
        <v>6.76591929789579</v>
      </c>
      <c r="E5" s="7">
        <v>19.334500243237553</v>
      </c>
      <c r="F5" s="7">
        <v>8.538479368488929</v>
      </c>
      <c r="G5" s="11">
        <v>48.33594202736075</v>
      </c>
      <c r="H5" s="4">
        <v>704.5004669800047</v>
      </c>
      <c r="I5" s="7">
        <v>18.1732135162534</v>
      </c>
      <c r="J5" s="7">
        <v>51.93233700846622</v>
      </c>
      <c r="K5" s="7">
        <v>22.93429788852675</v>
      </c>
      <c r="L5" s="2">
        <f t="shared" si="1"/>
        <v>2441812039.0132475</v>
      </c>
      <c r="M5"/>
      <c r="N5" s="4"/>
      <c r="O5" s="5"/>
    </row>
    <row r="6" spans="1:15" ht="10.5">
      <c r="A6" s="1">
        <v>1954</v>
      </c>
      <c r="B6" s="7">
        <f t="shared" si="0"/>
        <v>303.40909244949114</v>
      </c>
      <c r="C6" s="5">
        <v>267.5897712442328</v>
      </c>
      <c r="D6" s="7">
        <v>6.79987051320037</v>
      </c>
      <c r="E6" s="7">
        <v>20.08356969945229</v>
      </c>
      <c r="F6" s="7">
        <v>8.935880992605664</v>
      </c>
      <c r="G6" s="11">
        <v>48.96389204870354</v>
      </c>
      <c r="H6" s="4">
        <v>731.242678211429</v>
      </c>
      <c r="I6" s="7">
        <v>18.582008955137624</v>
      </c>
      <c r="J6" s="7">
        <v>54.882379198528184</v>
      </c>
      <c r="K6" s="7">
        <v>24.419085672925917</v>
      </c>
      <c r="L6" s="2">
        <f t="shared" si="1"/>
        <v>2484273102.1080704</v>
      </c>
      <c r="M6"/>
      <c r="N6" s="4"/>
      <c r="O6" s="5"/>
    </row>
    <row r="7" spans="1:14" ht="10.5">
      <c r="A7" s="1">
        <v>1955</v>
      </c>
      <c r="B7" s="7">
        <f t="shared" si="0"/>
        <v>310.04743083003956</v>
      </c>
      <c r="C7" s="1">
        <v>273</v>
      </c>
      <c r="D7" s="7">
        <v>6.833992094861662</v>
      </c>
      <c r="E7" s="7">
        <v>20.861660079051386</v>
      </c>
      <c r="F7" s="7">
        <v>9.351778656126484</v>
      </c>
      <c r="G7" s="11">
        <v>49.6</v>
      </c>
      <c r="H7">
        <v>759</v>
      </c>
      <c r="I7" s="7">
        <v>19</v>
      </c>
      <c r="J7" s="7">
        <v>58</v>
      </c>
      <c r="K7" s="7">
        <v>26</v>
      </c>
      <c r="L7" s="2">
        <f t="shared" si="1"/>
        <v>2527472527.472527</v>
      </c>
      <c r="M7"/>
      <c r="N7"/>
    </row>
    <row r="8" spans="1:15" ht="10.5">
      <c r="A8" s="1">
        <v>1956</v>
      </c>
      <c r="B8" s="7">
        <f t="shared" si="0"/>
        <v>310.6085286229048</v>
      </c>
      <c r="C8" s="5">
        <v>272.679010937316</v>
      </c>
      <c r="D8" s="7">
        <v>7.116904643428433</v>
      </c>
      <c r="E8" s="7">
        <v>20.9738739717053</v>
      </c>
      <c r="F8" s="7">
        <v>9.838739070455093</v>
      </c>
      <c r="G8" s="11">
        <v>50.14776691245346</v>
      </c>
      <c r="H8" s="4">
        <v>769.0444558616487</v>
      </c>
      <c r="I8" s="7">
        <v>20.07201082368182</v>
      </c>
      <c r="J8" s="7">
        <v>59.15321989923478</v>
      </c>
      <c r="K8" s="7">
        <v>27.74847872886801</v>
      </c>
      <c r="L8" s="2">
        <f t="shared" si="1"/>
        <v>2563935233.2523584</v>
      </c>
      <c r="M8"/>
      <c r="N8" s="4"/>
      <c r="O8" s="5"/>
    </row>
    <row r="9" spans="1:15" ht="10.5">
      <c r="A9" s="1">
        <v>1957</v>
      </c>
      <c r="B9" s="7">
        <f t="shared" si="0"/>
        <v>311.8676917293727</v>
      </c>
      <c r="C9" s="5">
        <v>272.59882265990075</v>
      </c>
      <c r="D9" s="7">
        <v>7.4915775027521825</v>
      </c>
      <c r="E9" s="7">
        <v>21.314438610366413</v>
      </c>
      <c r="F9" s="7">
        <v>10.462852956353343</v>
      </c>
      <c r="G9" s="11">
        <v>50.70158319164843</v>
      </c>
      <c r="H9" s="4">
        <v>771.5762712473103</v>
      </c>
      <c r="I9" s="7">
        <v>21.204506237157897</v>
      </c>
      <c r="J9" s="7">
        <v>60.329369387021124</v>
      </c>
      <c r="K9" s="7">
        <v>29.614541221786173</v>
      </c>
      <c r="L9" s="2">
        <f t="shared" si="1"/>
        <v>2573132807.46011</v>
      </c>
      <c r="M9"/>
      <c r="N9" s="4"/>
      <c r="O9" s="5"/>
    </row>
    <row r="10" spans="1:15" ht="10.5">
      <c r="A10" s="1">
        <v>1958</v>
      </c>
      <c r="B10" s="7">
        <f t="shared" si="0"/>
        <v>313.2127377505162</v>
      </c>
      <c r="C10" s="5">
        <v>273</v>
      </c>
      <c r="D10" s="7">
        <v>7.796723671761414</v>
      </c>
      <c r="E10" s="7">
        <v>21.41538461580085</v>
      </c>
      <c r="F10" s="7">
        <v>11.00062946295397</v>
      </c>
      <c r="G10" s="11">
        <v>51.26151564490229</v>
      </c>
      <c r="H10" s="4">
        <v>784.360925364826</v>
      </c>
      <c r="I10" s="7">
        <v>22.40089887910852</v>
      </c>
      <c r="J10" s="7">
        <v>61.5289043747004</v>
      </c>
      <c r="K10" s="7">
        <v>31.60609489068917</v>
      </c>
      <c r="L10" s="2">
        <f t="shared" si="1"/>
        <v>2611924493.389364</v>
      </c>
      <c r="M10"/>
      <c r="N10" s="4"/>
      <c r="O10" s="5"/>
    </row>
    <row r="11" spans="1:15" ht="10.5">
      <c r="A11" s="1">
        <v>1959</v>
      </c>
      <c r="B11" s="7">
        <f t="shared" si="0"/>
        <v>315.2872984569197</v>
      </c>
      <c r="C11" s="5">
        <v>274</v>
      </c>
      <c r="D11" s="7">
        <v>8.132053975889054</v>
      </c>
      <c r="E11" s="7">
        <v>21.56388978003024</v>
      </c>
      <c r="F11" s="7">
        <v>11.591354701000395</v>
      </c>
      <c r="G11" s="11">
        <v>51.82763181733158</v>
      </c>
      <c r="H11" s="4">
        <v>797.3574151582112</v>
      </c>
      <c r="I11" s="7">
        <v>23.664793934824637</v>
      </c>
      <c r="J11" s="7">
        <v>62.75228983854554</v>
      </c>
      <c r="K11" s="7">
        <v>33.73157891449509</v>
      </c>
      <c r="L11" s="2">
        <f t="shared" si="1"/>
        <v>2645512326.3377943</v>
      </c>
      <c r="M11"/>
      <c r="N11" s="4"/>
      <c r="O11" s="5"/>
    </row>
    <row r="12" spans="1:14" ht="10.5">
      <c r="A12" s="1">
        <v>1960</v>
      </c>
      <c r="B12" s="7">
        <f t="shared" si="0"/>
        <v>315.1000426217341</v>
      </c>
      <c r="C12" s="5">
        <v>273</v>
      </c>
      <c r="D12" s="7">
        <v>8.42000852434682</v>
      </c>
      <c r="E12" s="7">
        <v>21.55522182232786</v>
      </c>
      <c r="F12" s="7">
        <v>12.12481227505942</v>
      </c>
      <c r="G12" s="11">
        <v>52.4</v>
      </c>
      <c r="H12" s="4">
        <v>810.5692506444877</v>
      </c>
      <c r="I12" s="7">
        <v>25</v>
      </c>
      <c r="J12" s="7">
        <v>64</v>
      </c>
      <c r="K12" s="7">
        <v>36</v>
      </c>
      <c r="L12" s="2">
        <f t="shared" si="1"/>
        <v>2699198303.8444476</v>
      </c>
      <c r="M12"/>
      <c r="N12"/>
    </row>
    <row r="13" spans="1:15" ht="10.5">
      <c r="A13" s="1">
        <v>1961</v>
      </c>
      <c r="B13" s="7">
        <f t="shared" si="0"/>
        <v>314.50749518677753</v>
      </c>
      <c r="C13" s="5">
        <v>272</v>
      </c>
      <c r="D13" s="7">
        <v>8.481096485517387</v>
      </c>
      <c r="E13" s="7">
        <v>21.662620142905983</v>
      </c>
      <c r="F13" s="7">
        <v>12.36377855835414</v>
      </c>
      <c r="G13" s="11">
        <v>53.100992074482384</v>
      </c>
      <c r="H13" s="4">
        <v>842.3622629665695</v>
      </c>
      <c r="I13" s="7">
        <v>26.26527804403767</v>
      </c>
      <c r="J13" s="7">
        <v>67.0874034020716</v>
      </c>
      <c r="K13" s="7">
        <v>38.289634136885084</v>
      </c>
      <c r="L13" s="2">
        <f t="shared" si="1"/>
        <v>2815381894.941743</v>
      </c>
      <c r="M13"/>
      <c r="N13" s="4"/>
      <c r="O13" s="5"/>
    </row>
    <row r="14" spans="1:15" ht="10.5">
      <c r="A14" s="1">
        <v>1962</v>
      </c>
      <c r="B14" s="7">
        <f t="shared" si="0"/>
        <v>313.9815550819419</v>
      </c>
      <c r="C14" s="5">
        <v>270.4404262030319</v>
      </c>
      <c r="D14" s="7">
        <v>8.666126310289028</v>
      </c>
      <c r="E14" s="7">
        <v>22.08528510576872</v>
      </c>
      <c r="F14" s="7">
        <v>12.789717462852279</v>
      </c>
      <c r="G14" s="11">
        <v>53.81136181859239</v>
      </c>
      <c r="H14" s="4">
        <v>861.1337161045631</v>
      </c>
      <c r="I14" s="7">
        <v>27.594593229224294</v>
      </c>
      <c r="J14" s="7">
        <v>70.3237452380045</v>
      </c>
      <c r="K14" s="7">
        <v>40.72489117601432</v>
      </c>
      <c r="L14" s="2">
        <f t="shared" si="1"/>
        <v>2894718233.5624995</v>
      </c>
      <c r="M14"/>
      <c r="N14" s="4"/>
      <c r="O14" s="5"/>
    </row>
    <row r="15" spans="1:15" ht="10.5">
      <c r="A15" s="1">
        <v>1963</v>
      </c>
      <c r="B15" s="7">
        <f t="shared" si="0"/>
        <v>314.9736641051191</v>
      </c>
      <c r="C15" s="5">
        <v>270.1610727418306</v>
      </c>
      <c r="D15" s="7">
        <v>8.897059153799367</v>
      </c>
      <c r="E15" s="7">
        <v>22.62265062683107</v>
      </c>
      <c r="F15" s="7">
        <v>13.292881582658076</v>
      </c>
      <c r="G15" s="11">
        <v>54.53123468408737</v>
      </c>
      <c r="H15" s="4">
        <v>880.3234779304019</v>
      </c>
      <c r="I15" s="7">
        <v>28.991186547107816</v>
      </c>
      <c r="J15" s="7">
        <v>73.71621039885187</v>
      </c>
      <c r="K15" s="7">
        <v>43.31503287205688</v>
      </c>
      <c r="L15" s="2">
        <f t="shared" si="1"/>
        <v>2962284916.637828</v>
      </c>
      <c r="M15"/>
      <c r="N15" s="4"/>
      <c r="O15" s="5"/>
    </row>
    <row r="16" spans="1:15" ht="10.5">
      <c r="A16" s="1">
        <v>1964</v>
      </c>
      <c r="B16" s="7">
        <f t="shared" si="0"/>
        <v>316.00508550823383</v>
      </c>
      <c r="C16" s="5">
        <v>269.8820078408766</v>
      </c>
      <c r="D16" s="7">
        <v>9.134145840018924</v>
      </c>
      <c r="E16" s="7">
        <v>23.17309099396597</v>
      </c>
      <c r="F16" s="7">
        <v>13.815840833372382</v>
      </c>
      <c r="G16" s="11">
        <v>55.26073780098211</v>
      </c>
      <c r="H16" s="4">
        <v>899.9408701602599</v>
      </c>
      <c r="I16" s="7">
        <v>30.458463019454047</v>
      </c>
      <c r="J16" s="7">
        <v>77.27233037968377</v>
      </c>
      <c r="K16" s="7">
        <v>46.06991003606135</v>
      </c>
      <c r="L16" s="2">
        <f t="shared" si="1"/>
        <v>3031428698.516374</v>
      </c>
      <c r="M16"/>
      <c r="N16" s="4"/>
      <c r="O16" s="5"/>
    </row>
    <row r="17" spans="1:14" ht="10.5">
      <c r="A17" s="1">
        <v>1965</v>
      </c>
      <c r="B17" s="7">
        <f t="shared" si="0"/>
        <v>318.33149171270713</v>
      </c>
      <c r="C17" s="1">
        <v>270</v>
      </c>
      <c r="D17" s="7">
        <v>9.546961325966851</v>
      </c>
      <c r="E17" s="7">
        <v>24.165745856353592</v>
      </c>
      <c r="F17" s="7">
        <v>14.618784530386742</v>
      </c>
      <c r="G17" s="11">
        <v>56</v>
      </c>
      <c r="H17">
        <v>905</v>
      </c>
      <c r="I17" s="7">
        <v>32</v>
      </c>
      <c r="J17" s="7">
        <v>81</v>
      </c>
      <c r="K17" s="7">
        <v>49</v>
      </c>
      <c r="L17" s="2">
        <f t="shared" si="1"/>
        <v>3047138047.138047</v>
      </c>
      <c r="M17"/>
      <c r="N17"/>
    </row>
    <row r="18" spans="1:15" ht="10.5">
      <c r="A18" s="1">
        <v>1966</v>
      </c>
      <c r="B18" s="7">
        <f t="shared" si="0"/>
        <v>339.5530839231547</v>
      </c>
      <c r="C18" s="1">
        <v>289</v>
      </c>
      <c r="D18" s="7">
        <v>10.519716885743177</v>
      </c>
      <c r="E18" s="7">
        <v>24.54600606673408</v>
      </c>
      <c r="F18" s="7">
        <v>15.487360970677456</v>
      </c>
      <c r="G18" s="11">
        <v>56.4</v>
      </c>
      <c r="H18">
        <v>989</v>
      </c>
      <c r="I18" s="7">
        <v>36</v>
      </c>
      <c r="J18" s="6">
        <v>84</v>
      </c>
      <c r="K18" s="6">
        <v>53</v>
      </c>
      <c r="L18" s="2">
        <f t="shared" si="1"/>
        <v>3111041207.9270205</v>
      </c>
      <c r="M18"/>
      <c r="N18"/>
      <c r="O18"/>
    </row>
    <row r="19" spans="1:15" ht="10.5">
      <c r="A19" s="1">
        <v>1967</v>
      </c>
      <c r="B19" s="7">
        <f t="shared" si="0"/>
        <v>342.6568047337278</v>
      </c>
      <c r="C19" s="1">
        <v>291</v>
      </c>
      <c r="D19" s="7">
        <v>10.905325443786984</v>
      </c>
      <c r="E19" s="7">
        <v>24.680473372781062</v>
      </c>
      <c r="F19" s="7">
        <v>16.071005917159763</v>
      </c>
      <c r="G19" s="11">
        <v>56.8</v>
      </c>
      <c r="H19">
        <v>1014</v>
      </c>
      <c r="I19" s="7">
        <v>38</v>
      </c>
      <c r="J19" s="6">
        <v>86</v>
      </c>
      <c r="K19" s="6">
        <v>56</v>
      </c>
      <c r="L19" s="2">
        <f t="shared" si="1"/>
        <v>3167760074.9765697</v>
      </c>
      <c r="M19"/>
      <c r="N19"/>
      <c r="O19"/>
    </row>
    <row r="20" spans="1:15" ht="10.5">
      <c r="A20" s="1">
        <v>1968</v>
      </c>
      <c r="B20" s="7">
        <f t="shared" si="0"/>
        <v>348.2849002849003</v>
      </c>
      <c r="C20" s="1">
        <v>296</v>
      </c>
      <c r="D20" s="7">
        <v>11.806267806267806</v>
      </c>
      <c r="E20" s="7">
        <v>24.736942070275408</v>
      </c>
      <c r="F20" s="7">
        <v>15.741690408357075</v>
      </c>
      <c r="G20" s="11">
        <v>57.2</v>
      </c>
      <c r="H20">
        <v>1053</v>
      </c>
      <c r="I20" s="7">
        <v>42</v>
      </c>
      <c r="J20" s="6">
        <v>88</v>
      </c>
      <c r="K20" s="6">
        <v>56</v>
      </c>
      <c r="L20" s="2">
        <f t="shared" si="1"/>
        <v>3234029484.029484</v>
      </c>
      <c r="M20"/>
      <c r="N20"/>
      <c r="O20"/>
    </row>
    <row r="21" spans="1:15" ht="10.5">
      <c r="A21" s="1">
        <v>1969</v>
      </c>
      <c r="B21" s="7">
        <f t="shared" si="0"/>
        <v>344.4666039510819</v>
      </c>
      <c r="C21" s="1">
        <v>292</v>
      </c>
      <c r="D21" s="7">
        <v>11.537158984007524</v>
      </c>
      <c r="E21" s="7">
        <v>25.271872060206963</v>
      </c>
      <c r="F21" s="7">
        <v>15.657572906867353</v>
      </c>
      <c r="G21" s="11">
        <v>57.6</v>
      </c>
      <c r="H21">
        <v>1063</v>
      </c>
      <c r="I21" s="7">
        <v>42</v>
      </c>
      <c r="J21" s="6">
        <v>92</v>
      </c>
      <c r="K21" s="6">
        <v>57</v>
      </c>
      <c r="L21" s="2">
        <f t="shared" si="1"/>
        <v>3309464508.094645</v>
      </c>
      <c r="M21"/>
      <c r="N21"/>
      <c r="O21"/>
    </row>
    <row r="22" spans="1:15" ht="10.5">
      <c r="A22" s="1">
        <v>1970</v>
      </c>
      <c r="B22" s="7">
        <f t="shared" si="0"/>
        <v>345.8535681186284</v>
      </c>
      <c r="C22" s="1">
        <v>292</v>
      </c>
      <c r="D22" s="7">
        <v>11.907321594068582</v>
      </c>
      <c r="E22" s="7">
        <v>26.250231696014826</v>
      </c>
      <c r="F22" s="7">
        <v>15.69601482854495</v>
      </c>
      <c r="G22" s="11">
        <v>58</v>
      </c>
      <c r="H22">
        <v>1079</v>
      </c>
      <c r="I22" s="7">
        <v>44</v>
      </c>
      <c r="J22" s="6">
        <v>97</v>
      </c>
      <c r="K22" s="6">
        <v>58</v>
      </c>
      <c r="L22" s="2">
        <f t="shared" si="1"/>
        <v>3359277708.592777</v>
      </c>
      <c r="M22"/>
      <c r="N22"/>
      <c r="O22"/>
    </row>
    <row r="23" spans="1:15" ht="10.5">
      <c r="A23" s="1">
        <v>1971</v>
      </c>
      <c r="B23" s="7">
        <f t="shared" si="0"/>
        <v>367.6669498725574</v>
      </c>
      <c r="C23" s="1">
        <v>312</v>
      </c>
      <c r="D23" s="7">
        <v>12.458793542905692</v>
      </c>
      <c r="E23" s="7">
        <v>26.773152081563293</v>
      </c>
      <c r="F23" s="7">
        <v>16.435004248088358</v>
      </c>
      <c r="G23" s="11">
        <v>58.3</v>
      </c>
      <c r="H23">
        <v>1177</v>
      </c>
      <c r="I23" s="7">
        <v>47</v>
      </c>
      <c r="J23" s="6">
        <v>101</v>
      </c>
      <c r="K23" s="6">
        <v>62</v>
      </c>
      <c r="L23" s="2">
        <f t="shared" si="1"/>
        <v>3429487179.4871798</v>
      </c>
      <c r="M23"/>
      <c r="N23"/>
      <c r="O23"/>
    </row>
    <row r="24" spans="1:15" ht="10.5">
      <c r="A24" s="1">
        <v>1972</v>
      </c>
      <c r="B24" s="7">
        <f t="shared" si="0"/>
        <v>350.07011393514455</v>
      </c>
      <c r="C24" s="1">
        <v>295</v>
      </c>
      <c r="D24" s="7">
        <v>12.668711656441717</v>
      </c>
      <c r="E24" s="7">
        <v>27.405784399649427</v>
      </c>
      <c r="F24" s="7">
        <v>14.995617879053462</v>
      </c>
      <c r="G24" s="11">
        <v>58.7</v>
      </c>
      <c r="H24">
        <v>1141</v>
      </c>
      <c r="I24" s="7">
        <v>49</v>
      </c>
      <c r="J24" s="6">
        <v>106</v>
      </c>
      <c r="K24" s="6">
        <v>58</v>
      </c>
      <c r="L24" s="2">
        <f t="shared" si="1"/>
        <v>3516178736.5177197</v>
      </c>
      <c r="M24"/>
      <c r="N24"/>
      <c r="O24"/>
    </row>
    <row r="25" spans="1:15" ht="10.5">
      <c r="A25" s="1">
        <v>1973</v>
      </c>
      <c r="B25" s="7">
        <f t="shared" si="0"/>
        <v>375.3567438148444</v>
      </c>
      <c r="C25" s="1">
        <v>318</v>
      </c>
      <c r="D25" s="7">
        <v>15.735035913806865</v>
      </c>
      <c r="E25" s="7">
        <v>26.648044692737432</v>
      </c>
      <c r="F25" s="7">
        <v>14.97366320830008</v>
      </c>
      <c r="G25" s="11">
        <v>59</v>
      </c>
      <c r="H25">
        <v>1253</v>
      </c>
      <c r="I25" s="7">
        <v>62</v>
      </c>
      <c r="J25" s="6">
        <v>105</v>
      </c>
      <c r="K25" s="6">
        <v>59</v>
      </c>
      <c r="L25" s="2">
        <f t="shared" si="1"/>
        <v>3582046883.933676</v>
      </c>
      <c r="M25"/>
      <c r="N25"/>
      <c r="O25"/>
    </row>
    <row r="26" spans="1:15" ht="10.5">
      <c r="A26" s="1">
        <v>1974</v>
      </c>
      <c r="B26" s="7">
        <f t="shared" si="0"/>
        <v>356.0631229235881</v>
      </c>
      <c r="C26" s="1">
        <v>300</v>
      </c>
      <c r="D26" s="7">
        <v>13.704318936877076</v>
      </c>
      <c r="E26" s="7">
        <v>26.661129568106308</v>
      </c>
      <c r="F26" s="7">
        <v>15.69767441860465</v>
      </c>
      <c r="G26" s="11">
        <v>59.4</v>
      </c>
      <c r="H26">
        <v>1204</v>
      </c>
      <c r="I26" s="7">
        <v>55</v>
      </c>
      <c r="J26" s="6">
        <v>107</v>
      </c>
      <c r="K26" s="6">
        <v>63</v>
      </c>
      <c r="L26" s="2">
        <f t="shared" si="1"/>
        <v>3648484848.4848485</v>
      </c>
      <c r="M26"/>
      <c r="N26"/>
      <c r="O26"/>
    </row>
    <row r="27" spans="1:15" ht="10.5">
      <c r="A27" s="1">
        <v>1975</v>
      </c>
      <c r="B27" s="7">
        <f t="shared" si="0"/>
        <v>361.05254648342765</v>
      </c>
      <c r="C27" s="1">
        <v>303</v>
      </c>
      <c r="D27" s="7">
        <v>16.166531932093775</v>
      </c>
      <c r="E27" s="7">
        <v>26.699272433306387</v>
      </c>
      <c r="F27" s="7">
        <v>15.186742118027485</v>
      </c>
      <c r="G27" s="11">
        <v>59.8</v>
      </c>
      <c r="H27">
        <v>1237</v>
      </c>
      <c r="I27" s="7">
        <v>66</v>
      </c>
      <c r="J27" s="6">
        <v>109</v>
      </c>
      <c r="K27" s="6">
        <v>62</v>
      </c>
      <c r="L27" s="2">
        <f t="shared" si="1"/>
        <v>3711371137.1137114</v>
      </c>
      <c r="M27"/>
      <c r="N27"/>
      <c r="O27"/>
    </row>
    <row r="28" spans="1:15" ht="10.5">
      <c r="A28" s="1">
        <v>1976</v>
      </c>
      <c r="B28" s="7">
        <f t="shared" si="0"/>
        <v>379.80178837555883</v>
      </c>
      <c r="C28" s="1">
        <v>323</v>
      </c>
      <c r="D28" s="7">
        <v>14.200447093889716</v>
      </c>
      <c r="E28" s="7">
        <v>26.95678092399404</v>
      </c>
      <c r="F28" s="7">
        <v>15.644560357675111</v>
      </c>
      <c r="G28" s="11">
        <v>60.1</v>
      </c>
      <c r="H28">
        <v>1342</v>
      </c>
      <c r="I28" s="7">
        <v>59</v>
      </c>
      <c r="J28" s="6">
        <v>112</v>
      </c>
      <c r="K28" s="6">
        <v>65</v>
      </c>
      <c r="L28" s="2">
        <f t="shared" si="1"/>
        <v>3777089783.2817335</v>
      </c>
      <c r="M28"/>
      <c r="N28"/>
      <c r="O28"/>
    </row>
    <row r="29" spans="1:15" ht="10.5">
      <c r="A29" s="1">
        <v>1977</v>
      </c>
      <c r="B29" s="7">
        <f t="shared" si="0"/>
        <v>371.6087945413192</v>
      </c>
      <c r="C29" s="1">
        <v>312</v>
      </c>
      <c r="D29" s="7">
        <v>17.031084154662622</v>
      </c>
      <c r="E29" s="7">
        <v>27.675511751326763</v>
      </c>
      <c r="F29" s="7">
        <v>14.902198635329794</v>
      </c>
      <c r="G29" s="11">
        <v>60.4</v>
      </c>
      <c r="H29">
        <v>1319</v>
      </c>
      <c r="I29" s="7">
        <v>72</v>
      </c>
      <c r="J29" s="6">
        <v>117</v>
      </c>
      <c r="K29" s="6">
        <v>63</v>
      </c>
      <c r="L29" s="2">
        <f t="shared" si="1"/>
        <v>3843240093.240093</v>
      </c>
      <c r="M29"/>
      <c r="N29"/>
      <c r="O29"/>
    </row>
    <row r="30" spans="1:15" ht="10.5">
      <c r="A30" s="1">
        <v>1978</v>
      </c>
      <c r="B30" s="7">
        <f t="shared" si="0"/>
        <v>397.38685121107267</v>
      </c>
      <c r="C30" s="1">
        <v>336</v>
      </c>
      <c r="D30" s="7">
        <v>18.137024221453288</v>
      </c>
      <c r="E30" s="7">
        <v>28.135640138408306</v>
      </c>
      <c r="F30" s="7">
        <v>15.114186851211072</v>
      </c>
      <c r="G30" s="11">
        <v>60.7</v>
      </c>
      <c r="H30">
        <v>1445</v>
      </c>
      <c r="I30" s="7">
        <v>78</v>
      </c>
      <c r="J30" s="6">
        <v>121</v>
      </c>
      <c r="K30" s="6">
        <v>65</v>
      </c>
      <c r="L30" s="2">
        <f t="shared" si="1"/>
        <v>3909632034.6320343</v>
      </c>
      <c r="M30"/>
      <c r="N30"/>
      <c r="O30"/>
    </row>
    <row r="31" spans="1:15" ht="10.5">
      <c r="A31" s="1">
        <v>1979</v>
      </c>
      <c r="B31" s="7">
        <f t="shared" si="0"/>
        <v>387.31347517730495</v>
      </c>
      <c r="C31" s="1">
        <v>322</v>
      </c>
      <c r="D31" s="7">
        <v>21.466666666666665</v>
      </c>
      <c r="E31" s="7">
        <v>28.77446808510638</v>
      </c>
      <c r="F31" s="7">
        <v>15.072340425531914</v>
      </c>
      <c r="G31" s="11">
        <v>61</v>
      </c>
      <c r="H31">
        <v>1410</v>
      </c>
      <c r="I31" s="7">
        <v>94</v>
      </c>
      <c r="J31" s="6">
        <v>126</v>
      </c>
      <c r="K31" s="6">
        <v>66</v>
      </c>
      <c r="L31" s="2">
        <f t="shared" si="1"/>
        <v>3980801806.8887634</v>
      </c>
      <c r="M31"/>
      <c r="N31"/>
      <c r="O31"/>
    </row>
    <row r="32" spans="1:15" ht="10.5">
      <c r="A32" s="1">
        <v>1980</v>
      </c>
      <c r="B32" s="7">
        <f t="shared" si="0"/>
        <v>383.4041958041958</v>
      </c>
      <c r="C32" s="1">
        <v>321</v>
      </c>
      <c r="D32" s="7">
        <v>18.182517482517483</v>
      </c>
      <c r="E32" s="7">
        <v>29.18181818181818</v>
      </c>
      <c r="F32" s="7">
        <v>15.039860139860139</v>
      </c>
      <c r="G32" s="11">
        <v>61.4</v>
      </c>
      <c r="H32">
        <v>1430</v>
      </c>
      <c r="I32" s="7">
        <v>81</v>
      </c>
      <c r="J32" s="6">
        <v>130</v>
      </c>
      <c r="K32" s="6">
        <v>67</v>
      </c>
      <c r="L32" s="2">
        <f t="shared" si="1"/>
        <v>4049844236.7601247</v>
      </c>
      <c r="M32"/>
      <c r="N32"/>
      <c r="O32"/>
    </row>
    <row r="33" spans="1:15" ht="10.5">
      <c r="A33" s="1">
        <v>1981</v>
      </c>
      <c r="B33" s="7">
        <f t="shared" si="0"/>
        <v>390.3259109311741</v>
      </c>
      <c r="C33" s="1">
        <v>327</v>
      </c>
      <c r="D33" s="7">
        <v>18.97570850202429</v>
      </c>
      <c r="E33" s="7">
        <v>29.125506072874494</v>
      </c>
      <c r="F33" s="7">
        <v>15.224696356275304</v>
      </c>
      <c r="G33" s="11">
        <v>61.7</v>
      </c>
      <c r="H33">
        <v>1482</v>
      </c>
      <c r="I33" s="7">
        <v>86</v>
      </c>
      <c r="J33" s="6">
        <v>132</v>
      </c>
      <c r="K33" s="6">
        <v>69</v>
      </c>
      <c r="L33" s="2">
        <f t="shared" si="1"/>
        <v>4120100083.4028354</v>
      </c>
      <c r="M33"/>
      <c r="N33"/>
      <c r="O33"/>
    </row>
    <row r="34" spans="1:15" ht="10.5">
      <c r="A34" s="1">
        <v>1982</v>
      </c>
      <c r="B34" s="7">
        <f aca="true" t="shared" si="2" ref="B34:B65">SUM(C34:F34)</f>
        <v>397.9491193737769</v>
      </c>
      <c r="C34" s="1">
        <v>333</v>
      </c>
      <c r="D34" s="7">
        <v>20.418786692759298</v>
      </c>
      <c r="E34" s="7">
        <v>29.107632093933464</v>
      </c>
      <c r="F34" s="7">
        <v>15.422700587084151</v>
      </c>
      <c r="G34" s="11">
        <v>62</v>
      </c>
      <c r="H34">
        <v>1533</v>
      </c>
      <c r="I34" s="7">
        <v>94</v>
      </c>
      <c r="J34" s="6">
        <v>134</v>
      </c>
      <c r="K34" s="6">
        <v>71</v>
      </c>
      <c r="L34" s="2">
        <f aca="true" t="shared" si="3" ref="L34:L50">(2/2.2)*H34/(C34/10^9)</f>
        <v>4185094185.094185</v>
      </c>
      <c r="M34"/>
      <c r="N34"/>
      <c r="O34"/>
    </row>
    <row r="35" spans="1:15" ht="10.5">
      <c r="A35" s="1">
        <v>1983</v>
      </c>
      <c r="B35" s="7">
        <f t="shared" si="2"/>
        <v>375.42954390742</v>
      </c>
      <c r="C35" s="1">
        <v>313</v>
      </c>
      <c r="D35" s="7">
        <v>17.684819605173587</v>
      </c>
      <c r="E35" s="7">
        <v>29.40367597004765</v>
      </c>
      <c r="F35" s="7">
        <v>15.341048332198774</v>
      </c>
      <c r="G35" s="11">
        <v>62.4</v>
      </c>
      <c r="H35">
        <v>1469</v>
      </c>
      <c r="I35" s="7">
        <v>83</v>
      </c>
      <c r="J35" s="6">
        <v>138</v>
      </c>
      <c r="K35" s="6">
        <v>72</v>
      </c>
      <c r="L35" s="2">
        <f t="shared" si="3"/>
        <v>4266627940.7493463</v>
      </c>
      <c r="M35"/>
      <c r="N35"/>
      <c r="O35"/>
    </row>
    <row r="36" spans="1:15" ht="10.5">
      <c r="A36" s="1">
        <v>1984</v>
      </c>
      <c r="B36" s="7">
        <f t="shared" si="2"/>
        <v>407.5919117647059</v>
      </c>
      <c r="C36" s="1">
        <v>342</v>
      </c>
      <c r="D36" s="7">
        <v>19.488970588235297</v>
      </c>
      <c r="E36" s="7">
        <v>29.757352941176475</v>
      </c>
      <c r="F36" s="7">
        <v>16.34558823529412</v>
      </c>
      <c r="G36" s="11">
        <v>62.7</v>
      </c>
      <c r="H36">
        <v>1632</v>
      </c>
      <c r="I36" s="7">
        <v>93</v>
      </c>
      <c r="J36" s="6">
        <v>142</v>
      </c>
      <c r="K36" s="6">
        <v>78</v>
      </c>
      <c r="L36" s="2">
        <f t="shared" si="3"/>
        <v>4338118022.328548</v>
      </c>
      <c r="M36"/>
      <c r="N36"/>
      <c r="O36"/>
    </row>
    <row r="37" spans="1:15" ht="10.5">
      <c r="A37" s="1">
        <v>1985</v>
      </c>
      <c r="B37" s="7">
        <f t="shared" si="2"/>
        <v>405.2768670309654</v>
      </c>
      <c r="C37" s="1">
        <v>339</v>
      </c>
      <c r="D37" s="7">
        <v>19.965391621129324</v>
      </c>
      <c r="E37" s="7">
        <v>30.051001821493625</v>
      </c>
      <c r="F37" s="7">
        <v>16.26047358834244</v>
      </c>
      <c r="G37" s="11">
        <v>63.1</v>
      </c>
      <c r="H37">
        <v>1647</v>
      </c>
      <c r="I37" s="7">
        <v>97</v>
      </c>
      <c r="J37" s="6">
        <v>146</v>
      </c>
      <c r="K37" s="6">
        <v>79</v>
      </c>
      <c r="L37" s="2">
        <f t="shared" si="3"/>
        <v>4416733708.769107</v>
      </c>
      <c r="M37"/>
      <c r="N37"/>
      <c r="O37"/>
    </row>
    <row r="38" spans="1:15" ht="10.5">
      <c r="A38" s="1">
        <v>1986</v>
      </c>
      <c r="B38" s="7">
        <f t="shared" si="2"/>
        <v>404.8048048048048</v>
      </c>
      <c r="C38" s="1">
        <v>337</v>
      </c>
      <c r="D38" s="7">
        <v>19.83543543543544</v>
      </c>
      <c r="E38" s="7">
        <v>30.765165165165175</v>
      </c>
      <c r="F38" s="7">
        <v>17.204204204204206</v>
      </c>
      <c r="G38" s="11">
        <v>63.3</v>
      </c>
      <c r="H38">
        <v>1665</v>
      </c>
      <c r="I38" s="7">
        <v>98</v>
      </c>
      <c r="J38" s="6">
        <v>152</v>
      </c>
      <c r="K38" s="6">
        <v>85</v>
      </c>
      <c r="L38" s="2">
        <f t="shared" si="3"/>
        <v>4491502562.719179</v>
      </c>
      <c r="M38"/>
      <c r="N38"/>
      <c r="O38"/>
    </row>
    <row r="39" spans="1:15" ht="10.5">
      <c r="A39" s="1">
        <v>1987</v>
      </c>
      <c r="B39" s="7">
        <f t="shared" si="2"/>
        <v>386.85356695869837</v>
      </c>
      <c r="C39" s="1">
        <v>318</v>
      </c>
      <c r="D39" s="7">
        <v>20.695869837296616</v>
      </c>
      <c r="E39" s="7">
        <v>31.242803504380472</v>
      </c>
      <c r="F39" s="7">
        <v>16.914893617021274</v>
      </c>
      <c r="G39" s="11">
        <v>63.5</v>
      </c>
      <c r="H39">
        <v>1598</v>
      </c>
      <c r="I39" s="7">
        <v>104</v>
      </c>
      <c r="J39" s="6">
        <v>157</v>
      </c>
      <c r="K39" s="6">
        <v>85</v>
      </c>
      <c r="L39" s="2">
        <f t="shared" si="3"/>
        <v>4568324757.004003</v>
      </c>
      <c r="M39"/>
      <c r="N39"/>
      <c r="O39"/>
    </row>
    <row r="40" spans="1:15" ht="10.5">
      <c r="A40" s="1">
        <v>1988</v>
      </c>
      <c r="B40" s="7">
        <f t="shared" si="2"/>
        <v>372.4932214331827</v>
      </c>
      <c r="C40" s="1">
        <v>304</v>
      </c>
      <c r="D40" s="7">
        <v>18.840542285345386</v>
      </c>
      <c r="E40" s="7">
        <v>32.185926404131706</v>
      </c>
      <c r="F40" s="7">
        <v>17.46675274370562</v>
      </c>
      <c r="G40" s="11">
        <v>63.7</v>
      </c>
      <c r="H40">
        <v>1549</v>
      </c>
      <c r="I40" s="7">
        <v>96</v>
      </c>
      <c r="J40" s="6">
        <v>164</v>
      </c>
      <c r="K40" s="6">
        <v>89</v>
      </c>
      <c r="L40" s="2">
        <f t="shared" si="3"/>
        <v>4632177033.492823</v>
      </c>
      <c r="M40"/>
      <c r="N40"/>
      <c r="O40"/>
    </row>
    <row r="41" spans="1:15" ht="10.5">
      <c r="A41" s="1">
        <v>1989</v>
      </c>
      <c r="B41" s="7">
        <f t="shared" si="2"/>
        <v>391.7570317175344</v>
      </c>
      <c r="C41" s="1">
        <v>322</v>
      </c>
      <c r="D41" s="7">
        <v>20.618791143028126</v>
      </c>
      <c r="E41" s="7">
        <v>31.988031119090365</v>
      </c>
      <c r="F41" s="7">
        <v>17.15020945541592</v>
      </c>
      <c r="G41" s="11">
        <v>63.9</v>
      </c>
      <c r="H41">
        <v>1671</v>
      </c>
      <c r="I41" s="7">
        <v>107</v>
      </c>
      <c r="J41" s="6">
        <v>166</v>
      </c>
      <c r="K41" s="6">
        <v>89</v>
      </c>
      <c r="L41" s="2">
        <f t="shared" si="3"/>
        <v>4717673630.717109</v>
      </c>
      <c r="M41"/>
      <c r="N41"/>
      <c r="O41"/>
    </row>
    <row r="42" spans="1:15" ht="10.5">
      <c r="A42" s="1">
        <v>1990</v>
      </c>
      <c r="B42" s="7">
        <f t="shared" si="2"/>
        <v>403.3634821933295</v>
      </c>
      <c r="C42" s="1">
        <v>335</v>
      </c>
      <c r="D42" s="7">
        <v>19.69474279253816</v>
      </c>
      <c r="E42" s="7">
        <v>32.38270209157716</v>
      </c>
      <c r="F42" s="7">
        <v>16.286037309214244</v>
      </c>
      <c r="G42" s="11">
        <v>64.1</v>
      </c>
      <c r="H42">
        <v>1769</v>
      </c>
      <c r="I42" s="7">
        <v>104</v>
      </c>
      <c r="J42" s="6">
        <v>171</v>
      </c>
      <c r="K42" s="6">
        <v>86</v>
      </c>
      <c r="L42" s="2">
        <f t="shared" si="3"/>
        <v>4800542740.841248</v>
      </c>
      <c r="M42"/>
      <c r="N42"/>
      <c r="O42"/>
    </row>
    <row r="43" spans="1:15" ht="10.5">
      <c r="A43" s="1">
        <v>1991</v>
      </c>
      <c r="B43" s="7">
        <f t="shared" si="2"/>
        <v>387.17037470726</v>
      </c>
      <c r="C43" s="1">
        <v>319</v>
      </c>
      <c r="D43" s="7">
        <v>19.984192037470724</v>
      </c>
      <c r="E43" s="7">
        <v>32.31088992974239</v>
      </c>
      <c r="F43" s="7">
        <v>15.875292740046836</v>
      </c>
      <c r="G43" s="11">
        <v>64.4</v>
      </c>
      <c r="H43">
        <v>1708</v>
      </c>
      <c r="I43" s="7">
        <v>107</v>
      </c>
      <c r="J43" s="6">
        <v>173</v>
      </c>
      <c r="K43" s="6">
        <v>85</v>
      </c>
      <c r="L43" s="2">
        <f t="shared" si="3"/>
        <v>4867483613.565119</v>
      </c>
      <c r="M43"/>
      <c r="N43"/>
      <c r="O43"/>
    </row>
    <row r="44" spans="1:15" ht="10.5">
      <c r="A44" s="1">
        <v>1992</v>
      </c>
      <c r="B44" s="7">
        <f t="shared" si="2"/>
        <v>398.47597765363133</v>
      </c>
      <c r="C44" s="1">
        <v>329</v>
      </c>
      <c r="D44" s="7">
        <v>21.504469273743016</v>
      </c>
      <c r="E44" s="7">
        <v>32.16480446927374</v>
      </c>
      <c r="F44" s="7">
        <v>15.806703910614521</v>
      </c>
      <c r="G44" s="11">
        <v>64.6</v>
      </c>
      <c r="H44">
        <v>1790</v>
      </c>
      <c r="I44" s="7">
        <v>117</v>
      </c>
      <c r="J44" s="6">
        <v>175</v>
      </c>
      <c r="K44" s="6">
        <v>86</v>
      </c>
      <c r="L44" s="2">
        <f t="shared" si="3"/>
        <v>4946117712.075159</v>
      </c>
      <c r="M44"/>
      <c r="N44"/>
      <c r="O44"/>
    </row>
    <row r="45" spans="1:15" ht="10.5">
      <c r="A45" s="1">
        <v>1993</v>
      </c>
      <c r="B45" s="7">
        <f t="shared" si="2"/>
        <v>379.0898483080514</v>
      </c>
      <c r="C45" s="1">
        <v>310</v>
      </c>
      <c r="D45" s="7">
        <v>21.34189031505251</v>
      </c>
      <c r="E45" s="7">
        <v>32.01283547257877</v>
      </c>
      <c r="F45" s="7">
        <v>15.735122520420074</v>
      </c>
      <c r="G45" s="11">
        <v>64.9</v>
      </c>
      <c r="H45">
        <v>1714</v>
      </c>
      <c r="I45" s="7">
        <v>118</v>
      </c>
      <c r="J45" s="6">
        <v>177</v>
      </c>
      <c r="K45" s="6">
        <v>87</v>
      </c>
      <c r="L45" s="2">
        <f t="shared" si="3"/>
        <v>5026392961.876832</v>
      </c>
      <c r="M45"/>
      <c r="N45"/>
      <c r="O45"/>
    </row>
    <row r="46" spans="1:15" ht="10.5">
      <c r="A46" s="1">
        <v>1994</v>
      </c>
      <c r="B46" s="7">
        <f t="shared" si="2"/>
        <v>388.5326519023282</v>
      </c>
      <c r="C46" s="1">
        <v>314</v>
      </c>
      <c r="D46" s="7">
        <v>24.60647359454855</v>
      </c>
      <c r="E46" s="7">
        <v>33.34355479840999</v>
      </c>
      <c r="F46" s="7">
        <v>16.58262350936968</v>
      </c>
      <c r="G46" s="11">
        <v>65.1</v>
      </c>
      <c r="H46">
        <v>1761</v>
      </c>
      <c r="I46" s="7">
        <v>138</v>
      </c>
      <c r="J46" s="6">
        <v>187</v>
      </c>
      <c r="K46" s="6">
        <v>93</v>
      </c>
      <c r="L46" s="2">
        <f t="shared" si="3"/>
        <v>5098436595.251882</v>
      </c>
      <c r="M46"/>
      <c r="N46"/>
      <c r="O46"/>
    </row>
    <row r="47" spans="1:15" ht="10.5">
      <c r="A47" s="1">
        <v>1995</v>
      </c>
      <c r="B47" s="7">
        <f t="shared" si="2"/>
        <v>373.96436915887847</v>
      </c>
      <c r="C47" s="1">
        <v>301</v>
      </c>
      <c r="D47" s="7">
        <v>21.977219626168225</v>
      </c>
      <c r="E47" s="7">
        <v>34.63609813084113</v>
      </c>
      <c r="F47" s="7">
        <v>16.35105140186916</v>
      </c>
      <c r="G47" s="11">
        <v>65.4</v>
      </c>
      <c r="H47">
        <v>1712</v>
      </c>
      <c r="I47" s="7">
        <v>125</v>
      </c>
      <c r="J47" s="6">
        <v>197</v>
      </c>
      <c r="K47" s="6">
        <v>93</v>
      </c>
      <c r="L47" s="2">
        <f t="shared" si="3"/>
        <v>5170643310.178193</v>
      </c>
      <c r="M47"/>
      <c r="N47"/>
      <c r="O47"/>
    </row>
    <row r="48" spans="1:15" ht="10.5">
      <c r="A48" s="1">
        <v>1996</v>
      </c>
      <c r="B48" s="7">
        <f t="shared" si="2"/>
        <v>399.0224598930481</v>
      </c>
      <c r="C48" s="1">
        <v>324</v>
      </c>
      <c r="D48" s="7">
        <v>22.870588235294118</v>
      </c>
      <c r="E48" s="7">
        <v>35.69197860962567</v>
      </c>
      <c r="F48" s="7">
        <v>16.459893048128343</v>
      </c>
      <c r="G48" s="11">
        <v>65.6</v>
      </c>
      <c r="H48">
        <v>1870</v>
      </c>
      <c r="I48" s="7">
        <v>132</v>
      </c>
      <c r="J48" s="6">
        <v>206</v>
      </c>
      <c r="K48" s="6">
        <v>95</v>
      </c>
      <c r="L48" s="2">
        <f t="shared" si="3"/>
        <v>5246913580.246914</v>
      </c>
      <c r="M48"/>
      <c r="N48"/>
      <c r="O48"/>
    </row>
    <row r="49" spans="1:15" ht="10.5">
      <c r="A49" s="1">
        <v>1997</v>
      </c>
      <c r="B49" s="7">
        <f t="shared" si="2"/>
        <v>399.9232</v>
      </c>
      <c r="C49" s="1">
        <v>321</v>
      </c>
      <c r="D49" s="7">
        <v>26.7072</v>
      </c>
      <c r="E49" s="7">
        <v>36.123200000000004</v>
      </c>
      <c r="F49" s="7">
        <v>16.0928</v>
      </c>
      <c r="G49" s="11">
        <v>65.8</v>
      </c>
      <c r="H49">
        <v>1875</v>
      </c>
      <c r="I49" s="7">
        <v>156</v>
      </c>
      <c r="J49" s="6">
        <v>211</v>
      </c>
      <c r="K49" s="6">
        <v>94</v>
      </c>
      <c r="L49" s="2">
        <f t="shared" si="3"/>
        <v>5310110450.297366</v>
      </c>
      <c r="M49"/>
      <c r="N49"/>
      <c r="O49"/>
    </row>
    <row r="50" spans="1:15" ht="10.5">
      <c r="A50" s="1">
        <v>1998</v>
      </c>
      <c r="B50" s="7">
        <f t="shared" si="2"/>
        <v>390.8032520325203</v>
      </c>
      <c r="C50" s="1">
        <v>312</v>
      </c>
      <c r="D50" s="7">
        <v>26.211382113821134</v>
      </c>
      <c r="E50" s="7">
        <v>36.52682926829268</v>
      </c>
      <c r="F50" s="7">
        <v>16.0650406504065</v>
      </c>
      <c r="G50" s="11">
        <v>66</v>
      </c>
      <c r="H50">
        <v>1845</v>
      </c>
      <c r="I50" s="7">
        <v>155</v>
      </c>
      <c r="J50" s="6">
        <v>216</v>
      </c>
      <c r="K50" s="8">
        <v>95</v>
      </c>
      <c r="L50" s="2">
        <f t="shared" si="3"/>
        <v>5375874125.874126</v>
      </c>
      <c r="M50"/>
      <c r="N50"/>
      <c r="O50"/>
    </row>
    <row r="51" spans="1:15" ht="10.5">
      <c r="A51" s="1">
        <v>1999</v>
      </c>
      <c r="G51"/>
      <c r="I51" s="7"/>
      <c r="M51"/>
      <c r="N51"/>
      <c r="O51"/>
    </row>
    <row r="52" spans="1:15" ht="10.5">
      <c r="A52" s="1">
        <v>2000</v>
      </c>
      <c r="G52"/>
      <c r="I52" s="7"/>
      <c r="M52"/>
      <c r="N52"/>
      <c r="O52"/>
    </row>
    <row r="53" spans="1:15" ht="10.5">
      <c r="A53" s="1">
        <v>2001</v>
      </c>
      <c r="G53"/>
      <c r="I53" s="7"/>
      <c r="M53"/>
      <c r="N53"/>
      <c r="O53"/>
    </row>
    <row r="54" spans="1:15" ht="10.5">
      <c r="A54" s="1">
        <v>2002</v>
      </c>
      <c r="G54"/>
      <c r="I54" s="7"/>
      <c r="M54"/>
      <c r="N54"/>
      <c r="O54"/>
    </row>
    <row r="55" spans="1:15" ht="10.5">
      <c r="A55" s="1">
        <v>2003</v>
      </c>
      <c r="G55"/>
      <c r="I55" s="7"/>
      <c r="M55"/>
      <c r="N55"/>
      <c r="O55"/>
    </row>
    <row r="56" spans="1:15" ht="10.5">
      <c r="A56" s="1">
        <v>2004</v>
      </c>
      <c r="G56"/>
      <c r="I56" s="7"/>
      <c r="M56"/>
      <c r="N56"/>
      <c r="O56"/>
    </row>
    <row r="57" spans="1:15" ht="10.5">
      <c r="A57" s="1">
        <v>2005</v>
      </c>
      <c r="G57"/>
      <c r="I57" s="7"/>
      <c r="M57"/>
      <c r="N57"/>
      <c r="O57"/>
    </row>
    <row r="58" spans="1:15" ht="10.5">
      <c r="A58" s="1">
        <v>2006</v>
      </c>
      <c r="G58"/>
      <c r="I58" s="7"/>
      <c r="M58"/>
      <c r="N58"/>
      <c r="O58"/>
    </row>
    <row r="59" spans="1:15" ht="10.5">
      <c r="A59" s="1">
        <v>2007</v>
      </c>
      <c r="G59"/>
      <c r="I59" s="7"/>
      <c r="M59"/>
      <c r="N59"/>
      <c r="O59"/>
    </row>
    <row r="60" spans="1:15" ht="10.5">
      <c r="A60" s="1">
        <v>2008</v>
      </c>
      <c r="G60"/>
      <c r="I60" s="7"/>
      <c r="M60"/>
      <c r="N60"/>
      <c r="O60"/>
    </row>
    <row r="61" spans="1:15" ht="10.5">
      <c r="A61" s="1">
        <v>2009</v>
      </c>
      <c r="G61"/>
      <c r="I61" s="7"/>
      <c r="M61"/>
      <c r="N61"/>
      <c r="O61"/>
    </row>
    <row r="62" spans="1:15" ht="10.5">
      <c r="A62" s="1">
        <v>2010</v>
      </c>
      <c r="G62"/>
      <c r="I62" s="7"/>
      <c r="M62"/>
      <c r="N62"/>
      <c r="O62"/>
    </row>
    <row r="63" spans="1:15" ht="10.5">
      <c r="A63" s="1">
        <v>2011</v>
      </c>
      <c r="G63"/>
      <c r="I63" s="7"/>
      <c r="M63"/>
      <c r="N63"/>
      <c r="O63"/>
    </row>
    <row r="64" spans="1:15" ht="10.5">
      <c r="A64" s="1">
        <v>2012</v>
      </c>
      <c r="G64"/>
      <c r="I64" s="7"/>
      <c r="M64"/>
      <c r="N64"/>
      <c r="O64"/>
    </row>
    <row r="65" spans="1:15" ht="10.5">
      <c r="A65" s="1">
        <v>2013</v>
      </c>
      <c r="G65"/>
      <c r="I65" s="7"/>
      <c r="M65"/>
      <c r="N65"/>
      <c r="O65"/>
    </row>
    <row r="66" spans="1:15" ht="10.5">
      <c r="A66" s="1">
        <v>2014</v>
      </c>
      <c r="G66"/>
      <c r="I66" s="7"/>
      <c r="M66"/>
      <c r="N66"/>
      <c r="O66"/>
    </row>
    <row r="67" spans="1:15" ht="10.5">
      <c r="A67" s="1">
        <v>2015</v>
      </c>
      <c r="G67"/>
      <c r="I67" s="7"/>
      <c r="M67"/>
      <c r="N67"/>
      <c r="O67"/>
    </row>
    <row r="68" spans="1:15" ht="10.5">
      <c r="A68" s="1">
        <v>2016</v>
      </c>
      <c r="G68"/>
      <c r="I68" s="7"/>
      <c r="M68"/>
      <c r="N68"/>
      <c r="O68"/>
    </row>
    <row r="69" spans="1:15" ht="10.5">
      <c r="A69" s="1">
        <v>2017</v>
      </c>
      <c r="G69"/>
      <c r="I69" s="7"/>
      <c r="M69"/>
      <c r="N69"/>
      <c r="O69"/>
    </row>
    <row r="70" spans="1:15" ht="10.5">
      <c r="A70" s="1">
        <v>2018</v>
      </c>
      <c r="G70"/>
      <c r="I70" s="7"/>
      <c r="M70"/>
      <c r="N70"/>
      <c r="O70"/>
    </row>
    <row r="71" spans="1:15" ht="10.5">
      <c r="A71" s="1">
        <v>2019</v>
      </c>
      <c r="G71"/>
      <c r="I71" s="7"/>
      <c r="M71"/>
      <c r="N71"/>
      <c r="O71"/>
    </row>
    <row r="72" spans="1:15" ht="10.5">
      <c r="A72" s="1">
        <v>2020</v>
      </c>
      <c r="G72"/>
      <c r="I72" s="7"/>
      <c r="M72"/>
      <c r="N72"/>
      <c r="O72"/>
    </row>
    <row r="73" spans="1:15" ht="10.5">
      <c r="A73" s="1">
        <v>2021</v>
      </c>
      <c r="G73"/>
      <c r="I73" s="7"/>
      <c r="M73"/>
      <c r="N73"/>
      <c r="O73"/>
    </row>
    <row r="74" spans="1:15" ht="10.5">
      <c r="A74" s="1">
        <v>2022</v>
      </c>
      <c r="G74"/>
      <c r="I74" s="7"/>
      <c r="M74"/>
      <c r="N74"/>
      <c r="O74"/>
    </row>
    <row r="75" spans="1:15" ht="10.5">
      <c r="A75" s="1">
        <v>2023</v>
      </c>
      <c r="G75"/>
      <c r="I75" s="7"/>
      <c r="M75"/>
      <c r="N75"/>
      <c r="O75"/>
    </row>
    <row r="76" spans="1:15" ht="10.5">
      <c r="A76" s="1">
        <v>2024</v>
      </c>
      <c r="G76"/>
      <c r="I76" s="7"/>
      <c r="M76"/>
      <c r="N76"/>
      <c r="O76"/>
    </row>
    <row r="77" spans="1:15" ht="10.5">
      <c r="A77" s="1">
        <v>2025</v>
      </c>
      <c r="G77"/>
      <c r="I77" s="7"/>
      <c r="M77"/>
      <c r="N77"/>
      <c r="O77"/>
    </row>
    <row r="78" spans="1:15" ht="10.5">
      <c r="A78" s="1">
        <v>2026</v>
      </c>
      <c r="G78"/>
      <c r="H78" s="1"/>
      <c r="K78"/>
      <c r="L78" s="7"/>
      <c r="M78" s="1"/>
      <c r="O78"/>
    </row>
    <row r="79" spans="1:15" ht="10.5">
      <c r="A79" s="1">
        <v>2027</v>
      </c>
      <c r="G79"/>
      <c r="H79" s="1"/>
      <c r="K79"/>
      <c r="L79" s="7"/>
      <c r="M79" s="1"/>
      <c r="O79"/>
    </row>
    <row r="80" spans="1:15" ht="10.5">
      <c r="A80" s="1">
        <v>2028</v>
      </c>
      <c r="G80"/>
      <c r="H80" s="1"/>
      <c r="K80"/>
      <c r="L80" s="7"/>
      <c r="M80" s="1"/>
      <c r="O80"/>
    </row>
    <row r="81" spans="1:15" ht="10.5">
      <c r="A81" s="1">
        <v>2029</v>
      </c>
      <c r="G81"/>
      <c r="H81" s="1"/>
      <c r="K81"/>
      <c r="L81" s="7"/>
      <c r="M81" s="1"/>
      <c r="O81"/>
    </row>
    <row r="82" spans="1:15" ht="10.5">
      <c r="A82" s="1">
        <v>2030</v>
      </c>
      <c r="G82"/>
      <c r="H82" s="1"/>
      <c r="K82"/>
      <c r="L82" s="7"/>
      <c r="M82" s="1"/>
      <c r="O82"/>
    </row>
    <row r="83" spans="1:15" ht="10.5">
      <c r="A83" s="1"/>
      <c r="G83"/>
      <c r="H83" s="1"/>
      <c r="K83"/>
      <c r="L83" s="7"/>
      <c r="M83" s="1"/>
      <c r="O83"/>
    </row>
    <row r="84" spans="1:15" ht="10.5">
      <c r="A84" s="1"/>
      <c r="G84"/>
      <c r="H84" s="1"/>
      <c r="K84"/>
      <c r="L84" s="7"/>
      <c r="M84" s="1"/>
      <c r="O84"/>
    </row>
    <row r="85" spans="1:15" ht="10.5">
      <c r="A85" s="1"/>
      <c r="B85" s="1" t="s">
        <v>12</v>
      </c>
      <c r="C85" s="1" t="s">
        <v>11</v>
      </c>
      <c r="D85" s="1" t="s">
        <v>2</v>
      </c>
      <c r="E85" s="1" t="s">
        <v>13</v>
      </c>
      <c r="F85" s="1" t="s">
        <v>14</v>
      </c>
      <c r="G85" s="1" t="s">
        <v>16</v>
      </c>
      <c r="H85" s="1" t="s">
        <v>17</v>
      </c>
      <c r="K85"/>
      <c r="L85" s="7"/>
      <c r="M85" s="1"/>
      <c r="O85"/>
    </row>
    <row r="86" spans="1:15" ht="10.5">
      <c r="A86" s="1">
        <v>1950</v>
      </c>
      <c r="B86" s="10">
        <f aca="true" t="shared" si="4" ref="B86:B117">(C86*10^12)/(D86*10^6)</f>
        <v>2760.126984126984</v>
      </c>
      <c r="C86" s="9">
        <v>6.4</v>
      </c>
      <c r="D86" s="6">
        <v>2318.733897681266</v>
      </c>
      <c r="E86" s="9">
        <v>0.4</v>
      </c>
      <c r="F86" s="9">
        <f>E86/C86</f>
        <v>0.0625</v>
      </c>
      <c r="G86" s="5">
        <v>12</v>
      </c>
      <c r="H86" s="5">
        <v>374</v>
      </c>
      <c r="I86"/>
      <c r="J86"/>
      <c r="K86"/>
      <c r="L86" s="7"/>
      <c r="M86" s="1"/>
      <c r="O86"/>
    </row>
    <row r="87" spans="1:15" ht="10.5">
      <c r="A87" s="1">
        <v>1951</v>
      </c>
      <c r="B87" s="10">
        <f t="shared" si="4"/>
        <v>2843.8256392594285</v>
      </c>
      <c r="C87" s="9">
        <v>6.708740340207161</v>
      </c>
      <c r="D87" s="6">
        <v>2359.0547351398836</v>
      </c>
      <c r="E87" s="9">
        <v>0.41825582103650927</v>
      </c>
      <c r="F87" s="9">
        <f aca="true" t="shared" si="5" ref="F87:F134">E87/C87</f>
        <v>0.062344911239118526</v>
      </c>
      <c r="G87" s="5">
        <v>12.37572367773054</v>
      </c>
      <c r="H87" s="5">
        <v>917.6984737110075</v>
      </c>
      <c r="I87"/>
      <c r="J87"/>
      <c r="K87"/>
      <c r="L87" s="7"/>
      <c r="M87" s="1"/>
      <c r="O87"/>
    </row>
    <row r="88" spans="1:15" ht="10.5">
      <c r="A88" s="1">
        <v>1952</v>
      </c>
      <c r="B88" s="10">
        <f t="shared" si="4"/>
        <v>2930.0623895270846</v>
      </c>
      <c r="C88" s="9">
        <v>7.032374523800451</v>
      </c>
      <c r="D88" s="6">
        <v>2400.076718139604</v>
      </c>
      <c r="E88" s="9">
        <v>0.4373448295773112</v>
      </c>
      <c r="F88" s="9">
        <f t="shared" si="5"/>
        <v>0.062190207318617095</v>
      </c>
      <c r="G88" s="5">
        <v>12.763211378961696</v>
      </c>
      <c r="H88" s="5">
        <v>2251.7927504051145</v>
      </c>
      <c r="I88"/>
      <c r="J88"/>
      <c r="K88"/>
      <c r="L88" s="7"/>
      <c r="M88" s="1"/>
      <c r="O88"/>
    </row>
    <row r="89" spans="1:15" ht="10.5">
      <c r="A89" s="1">
        <v>1953</v>
      </c>
      <c r="B89" s="10">
        <f t="shared" si="4"/>
        <v>3018.9142006458897</v>
      </c>
      <c r="C89" s="9">
        <v>7.371621039885188</v>
      </c>
      <c r="D89" s="6">
        <v>2441.8120390132476</v>
      </c>
      <c r="E89" s="9">
        <v>0.4573050519273263</v>
      </c>
      <c r="F89" s="9">
        <f t="shared" si="5"/>
        <v>0.062035887283545</v>
      </c>
      <c r="G89" s="5">
        <v>13.162831438874678</v>
      </c>
      <c r="H89" s="5">
        <v>5525.312219679907</v>
      </c>
      <c r="I89"/>
      <c r="J89"/>
      <c r="K89"/>
      <c r="L89" s="7"/>
      <c r="M89" s="1"/>
      <c r="O89"/>
    </row>
    <row r="90" spans="1:15" ht="10.5">
      <c r="A90" s="1">
        <v>1954</v>
      </c>
      <c r="B90" s="10">
        <f t="shared" si="4"/>
        <v>3110.4603722558954</v>
      </c>
      <c r="C90" s="9">
        <v>7.727233037968377</v>
      </c>
      <c r="D90" s="6">
        <v>2484.2731021080704</v>
      </c>
      <c r="E90" s="9">
        <v>0.4781762498950184</v>
      </c>
      <c r="F90" s="9">
        <f t="shared" si="5"/>
        <v>0.061881950181321206</v>
      </c>
      <c r="G90" s="5">
        <v>13.57496372533811</v>
      </c>
      <c r="H90" s="5">
        <v>13557.67537640917</v>
      </c>
      <c r="I90"/>
      <c r="J90"/>
      <c r="K90"/>
      <c r="L90" s="7"/>
      <c r="M90" s="1"/>
      <c r="O90"/>
    </row>
    <row r="91" spans="1:15" ht="10.5">
      <c r="A91" s="1">
        <v>1955</v>
      </c>
      <c r="B91" s="10">
        <f t="shared" si="4"/>
        <v>3204.782608695653</v>
      </c>
      <c r="C91" s="9">
        <v>8.1</v>
      </c>
      <c r="D91" s="6">
        <v>2527.472527472527</v>
      </c>
      <c r="E91" s="9">
        <v>0.5</v>
      </c>
      <c r="F91" s="9">
        <f t="shared" si="5"/>
        <v>0.0617283950617284</v>
      </c>
      <c r="G91" s="5">
        <v>14</v>
      </c>
      <c r="H91" s="5">
        <v>33267</v>
      </c>
      <c r="I91"/>
      <c r="J91"/>
      <c r="K91"/>
      <c r="L91" s="7"/>
      <c r="M91" s="1"/>
      <c r="O91"/>
    </row>
    <row r="92" spans="1:15" ht="10.5">
      <c r="A92" s="1">
        <v>1956</v>
      </c>
      <c r="B92" s="10">
        <f t="shared" si="4"/>
        <v>3295.193821849772</v>
      </c>
      <c r="C92" s="9">
        <v>8.448663540236126</v>
      </c>
      <c r="D92" s="6">
        <f aca="true" t="shared" si="6" ref="D92:D125">L8/(10^6)</f>
        <v>2563.9352332523586</v>
      </c>
      <c r="E92" s="9">
        <v>0.5348051878625344</v>
      </c>
      <c r="F92" s="9">
        <f t="shared" si="5"/>
        <v>0.06330056645238206</v>
      </c>
      <c r="G92" s="5">
        <v>13.088878266078583</v>
      </c>
      <c r="H92" s="5">
        <v>33023.87213587905</v>
      </c>
      <c r="I92"/>
      <c r="J92"/>
      <c r="K92"/>
      <c r="L92" s="7"/>
      <c r="M92" s="1"/>
      <c r="O92"/>
    </row>
    <row r="93" spans="1:15" ht="10.5">
      <c r="A93" s="1">
        <v>1957</v>
      </c>
      <c r="B93" s="10">
        <f t="shared" si="4"/>
        <v>3424.7494865790777</v>
      </c>
      <c r="C93" s="9">
        <v>8.812335261248792</v>
      </c>
      <c r="D93" s="6">
        <f t="shared" si="6"/>
        <v>2573.13280746011</v>
      </c>
      <c r="E93" s="9">
        <v>0.5720331779293614</v>
      </c>
      <c r="F93" s="9">
        <f t="shared" si="5"/>
        <v>0.0649127797537175</v>
      </c>
      <c r="G93" s="5">
        <v>12.237052447444592</v>
      </c>
      <c r="H93" s="5">
        <v>32782.5211424802</v>
      </c>
      <c r="I93"/>
      <c r="J93"/>
      <c r="K93"/>
      <c r="L93" s="7"/>
      <c r="M93" s="1"/>
      <c r="O93"/>
    </row>
    <row r="94" spans="1:15" ht="10.5">
      <c r="A94" s="1">
        <v>1958</v>
      </c>
      <c r="B94" s="10">
        <f t="shared" si="4"/>
        <v>3519.1144352238375</v>
      </c>
      <c r="C94" s="9">
        <v>9.191661188401218</v>
      </c>
      <c r="D94" s="6">
        <f t="shared" si="6"/>
        <v>2611.9244933893638</v>
      </c>
      <c r="E94" s="9">
        <v>0.6118526223722294</v>
      </c>
      <c r="F94" s="9">
        <f t="shared" si="5"/>
        <v>0.06656605480022637</v>
      </c>
      <c r="G94" s="5">
        <v>11.440663558587232</v>
      </c>
      <c r="H94" s="5">
        <v>32542.934033757705</v>
      </c>
      <c r="I94"/>
      <c r="J94"/>
      <c r="K94"/>
      <c r="L94" s="7"/>
      <c r="M94" s="1"/>
      <c r="O94"/>
    </row>
    <row r="95" spans="1:15" ht="10.5">
      <c r="A95" s="1">
        <v>1959</v>
      </c>
      <c r="B95" s="10">
        <f t="shared" si="4"/>
        <v>3623.991867168366</v>
      </c>
      <c r="C95" s="9">
        <v>9.58731515514183</v>
      </c>
      <c r="D95" s="6">
        <f t="shared" si="6"/>
        <v>2645.512326337794</v>
      </c>
      <c r="E95" s="9">
        <v>0.6544439133039289</v>
      </c>
      <c r="F95" s="9">
        <f t="shared" si="5"/>
        <v>0.06826143740074511</v>
      </c>
      <c r="G95" s="5">
        <v>10.696103757250691</v>
      </c>
      <c r="H95" s="5">
        <v>32305.097918572792</v>
      </c>
      <c r="I95"/>
      <c r="J95"/>
      <c r="K95"/>
      <c r="L95" s="7"/>
      <c r="M95" s="1"/>
      <c r="O95"/>
    </row>
    <row r="96" spans="1:15" ht="10.5">
      <c r="A96" s="1">
        <v>1960</v>
      </c>
      <c r="B96" s="10">
        <f t="shared" si="4"/>
        <v>3704.803750712601</v>
      </c>
      <c r="C96" s="9">
        <v>10</v>
      </c>
      <c r="D96" s="6">
        <f t="shared" si="6"/>
        <v>2699.1983038444478</v>
      </c>
      <c r="E96" s="9">
        <v>0.7</v>
      </c>
      <c r="F96" s="9">
        <f t="shared" si="5"/>
        <v>0.06999999999999999</v>
      </c>
      <c r="G96" s="5">
        <v>10</v>
      </c>
      <c r="H96" s="5">
        <v>32069</v>
      </c>
      <c r="I96"/>
      <c r="J96"/>
      <c r="K96"/>
      <c r="L96" s="7"/>
      <c r="M96" s="1"/>
      <c r="O96"/>
    </row>
    <row r="97" spans="1:15" ht="10.5">
      <c r="A97" s="1">
        <v>1961</v>
      </c>
      <c r="B97" s="10">
        <f t="shared" si="4"/>
        <v>3725.83339280681</v>
      </c>
      <c r="C97" s="9">
        <v>10.48964387767766</v>
      </c>
      <c r="D97" s="6">
        <f t="shared" si="6"/>
        <v>2815.3818949417428</v>
      </c>
      <c r="E97" s="9">
        <v>0.7517586466500454</v>
      </c>
      <c r="F97" s="9">
        <f t="shared" si="5"/>
        <v>0.07166674630869166</v>
      </c>
      <c r="G97" s="5">
        <v>12.197554094669346</v>
      </c>
      <c r="H97" s="5">
        <v>33130.73072885087</v>
      </c>
      <c r="I97"/>
      <c r="J97"/>
      <c r="K97"/>
      <c r="L97" s="7"/>
      <c r="M97" s="1"/>
      <c r="O97"/>
    </row>
    <row r="98" spans="1:15" ht="10.5">
      <c r="A98" s="1">
        <v>1962</v>
      </c>
      <c r="B98" s="10">
        <f t="shared" si="4"/>
        <v>3801.1516079436997</v>
      </c>
      <c r="C98" s="9">
        <v>11.00326286805004</v>
      </c>
      <c r="D98" s="6">
        <f t="shared" si="6"/>
        <v>2894.7182335624993</v>
      </c>
      <c r="E98" s="9">
        <v>0.8073443754472971</v>
      </c>
      <c r="F98" s="9">
        <f t="shared" si="5"/>
        <v>0.07337317894963385</v>
      </c>
      <c r="G98" s="5">
        <v>14.878032589238495</v>
      </c>
      <c r="H98" s="5">
        <v>34227.612916761456</v>
      </c>
      <c r="I98"/>
      <c r="J98"/>
      <c r="K98"/>
      <c r="L98" s="7"/>
      <c r="M98" s="1"/>
      <c r="O98"/>
    </row>
    <row r="99" spans="1:15" ht="10.5">
      <c r="A99" s="1">
        <v>1963</v>
      </c>
      <c r="B99" s="10">
        <f t="shared" si="4"/>
        <v>3896.327065977173</v>
      </c>
      <c r="C99" s="9">
        <v>11.542030897831902</v>
      </c>
      <c r="D99" s="6">
        <f t="shared" si="6"/>
        <v>2962.284916637828</v>
      </c>
      <c r="E99" s="9">
        <v>0.8670401643811233</v>
      </c>
      <c r="F99" s="9">
        <f t="shared" si="5"/>
        <v>0.07512024288065208</v>
      </c>
      <c r="G99" s="5">
        <v>18.147560732949</v>
      </c>
      <c r="H99" s="5">
        <v>35360.81034758058</v>
      </c>
      <c r="I99"/>
      <c r="J99"/>
      <c r="K99"/>
      <c r="L99" s="7"/>
      <c r="M99" s="1"/>
      <c r="O99"/>
    </row>
    <row r="100" spans="1:15" ht="10.5">
      <c r="A100" s="1">
        <v>1964</v>
      </c>
      <c r="B100" s="10">
        <f t="shared" si="4"/>
        <v>3993.8855828165483</v>
      </c>
      <c r="C100" s="9">
        <v>12.107179374340879</v>
      </c>
      <c r="D100" s="6">
        <f t="shared" si="6"/>
        <v>3031.428698516374</v>
      </c>
      <c r="E100" s="9">
        <v>0.9311499150948375</v>
      </c>
      <c r="F100" s="9">
        <f t="shared" si="5"/>
        <v>0.07690890555964276</v>
      </c>
      <c r="G100" s="5">
        <v>22.13558537264427</v>
      </c>
      <c r="H100" s="5">
        <v>36531.52533535986</v>
      </c>
      <c r="I100"/>
      <c r="J100"/>
      <c r="K100"/>
      <c r="L100" s="7"/>
      <c r="M100" s="1"/>
      <c r="O100"/>
    </row>
    <row r="101" spans="1:15" ht="10.5">
      <c r="A101" s="1">
        <v>1965</v>
      </c>
      <c r="B101" s="10">
        <f t="shared" si="4"/>
        <v>4167.845303867403</v>
      </c>
      <c r="C101" s="9">
        <v>12.7</v>
      </c>
      <c r="D101" s="6">
        <f t="shared" si="6"/>
        <v>3047.138047138047</v>
      </c>
      <c r="E101" s="9">
        <v>1</v>
      </c>
      <c r="F101" s="9">
        <f t="shared" si="5"/>
        <v>0.07874015748031496</v>
      </c>
      <c r="G101" s="5">
        <v>27</v>
      </c>
      <c r="H101" s="5">
        <v>37741</v>
      </c>
      <c r="I101"/>
      <c r="J101"/>
      <c r="K101"/>
      <c r="L101" s="7"/>
      <c r="M101" s="1"/>
      <c r="O101"/>
    </row>
    <row r="102" spans="1:15" ht="10.5">
      <c r="A102" s="1">
        <v>1966</v>
      </c>
      <c r="B102" s="10">
        <f t="shared" si="4"/>
        <v>4307.239635995957</v>
      </c>
      <c r="C102" s="9">
        <v>13.4</v>
      </c>
      <c r="D102" s="6">
        <f t="shared" si="6"/>
        <v>3111.0412079270204</v>
      </c>
      <c r="E102" s="9">
        <v>1</v>
      </c>
      <c r="F102" s="9">
        <f t="shared" si="5"/>
        <v>0.07462686567164178</v>
      </c>
      <c r="G102" s="1">
        <v>28</v>
      </c>
      <c r="H102" s="1">
        <v>38738</v>
      </c>
      <c r="I102"/>
      <c r="J102"/>
      <c r="K102"/>
      <c r="L102" s="7"/>
      <c r="M102" s="1"/>
      <c r="O102"/>
    </row>
    <row r="103" spans="1:15" ht="10.5">
      <c r="A103" s="1">
        <v>1967</v>
      </c>
      <c r="B103" s="10">
        <f t="shared" si="4"/>
        <v>4387.958579881657</v>
      </c>
      <c r="C103" s="9">
        <v>13.9</v>
      </c>
      <c r="D103" s="6">
        <f t="shared" si="6"/>
        <v>3167.7600749765697</v>
      </c>
      <c r="E103" s="9">
        <v>1.1</v>
      </c>
      <c r="F103" s="9">
        <f t="shared" si="5"/>
        <v>0.07913669064748202</v>
      </c>
      <c r="G103" s="1">
        <v>26</v>
      </c>
      <c r="H103" s="1">
        <v>39186</v>
      </c>
      <c r="I103"/>
      <c r="J103"/>
      <c r="K103"/>
      <c r="L103" s="7"/>
      <c r="M103" s="1"/>
      <c r="O103"/>
    </row>
    <row r="104" spans="1:15" ht="10.5">
      <c r="A104" s="1">
        <v>1968</v>
      </c>
      <c r="B104" s="10">
        <f t="shared" si="4"/>
        <v>4514.491927825262</v>
      </c>
      <c r="C104" s="9">
        <v>14.6</v>
      </c>
      <c r="D104" s="6">
        <f t="shared" si="6"/>
        <v>3234.0294840294837</v>
      </c>
      <c r="E104" s="9">
        <v>1.2</v>
      </c>
      <c r="F104" s="9">
        <f t="shared" si="5"/>
        <v>0.0821917808219178</v>
      </c>
      <c r="G104" s="1">
        <v>26</v>
      </c>
      <c r="H104" s="1">
        <v>38257</v>
      </c>
      <c r="K104"/>
      <c r="L104" s="7"/>
      <c r="M104" s="1"/>
      <c r="O104"/>
    </row>
    <row r="105" spans="1:15" ht="10.5">
      <c r="A105" s="1">
        <v>1969</v>
      </c>
      <c r="B105" s="10">
        <f t="shared" si="4"/>
        <v>4683.537158984008</v>
      </c>
      <c r="C105" s="9">
        <v>15.5</v>
      </c>
      <c r="D105" s="6">
        <f t="shared" si="6"/>
        <v>3309.464508094645</v>
      </c>
      <c r="E105" s="9">
        <v>1.4</v>
      </c>
      <c r="F105" s="9">
        <f t="shared" si="5"/>
        <v>0.09032258064516129</v>
      </c>
      <c r="G105" s="1">
        <v>30</v>
      </c>
      <c r="H105" s="1">
        <v>37465</v>
      </c>
      <c r="K105"/>
      <c r="L105" s="7"/>
      <c r="M105" s="1"/>
      <c r="O105"/>
    </row>
    <row r="106" spans="1:15" ht="10.5">
      <c r="A106" s="1">
        <v>1970</v>
      </c>
      <c r="B106" s="10">
        <f t="shared" si="4"/>
        <v>4822.465245597776</v>
      </c>
      <c r="C106" s="9">
        <v>16.2</v>
      </c>
      <c r="D106" s="6">
        <f t="shared" si="6"/>
        <v>3359.277708592777</v>
      </c>
      <c r="E106" s="9">
        <v>1.5</v>
      </c>
      <c r="F106" s="9">
        <f t="shared" si="5"/>
        <v>0.0925925925925926</v>
      </c>
      <c r="G106" s="1">
        <v>30</v>
      </c>
      <c r="H106" s="1">
        <v>37776</v>
      </c>
      <c r="K106"/>
      <c r="L106" s="7"/>
      <c r="M106" s="1"/>
      <c r="O106"/>
    </row>
    <row r="107" spans="1:15" ht="10.5">
      <c r="A107" s="1">
        <v>1971</v>
      </c>
      <c r="B107" s="10">
        <f t="shared" si="4"/>
        <v>4927.850467289719</v>
      </c>
      <c r="C107" s="9">
        <v>16.9</v>
      </c>
      <c r="D107" s="6">
        <f t="shared" si="6"/>
        <v>3429.4871794871797</v>
      </c>
      <c r="E107" s="9">
        <v>1.6</v>
      </c>
      <c r="F107" s="9">
        <f t="shared" si="5"/>
        <v>0.09467455621301776</v>
      </c>
      <c r="G107" s="1">
        <v>30</v>
      </c>
      <c r="H107" s="1">
        <v>39445</v>
      </c>
      <c r="K107"/>
      <c r="L107" s="7"/>
      <c r="M107" s="1"/>
      <c r="O107"/>
    </row>
    <row r="108" spans="1:15" ht="10.5">
      <c r="A108" s="1">
        <v>1972</v>
      </c>
      <c r="B108" s="10">
        <f t="shared" si="4"/>
        <v>5033.87379491674</v>
      </c>
      <c r="C108" s="9">
        <v>17.7</v>
      </c>
      <c r="D108" s="6">
        <f t="shared" si="6"/>
        <v>3516.1787365177197</v>
      </c>
      <c r="E108" s="9">
        <v>1.7</v>
      </c>
      <c r="F108" s="9">
        <f t="shared" si="5"/>
        <v>0.096045197740113</v>
      </c>
      <c r="G108" s="1">
        <v>29</v>
      </c>
      <c r="H108" s="1">
        <v>41817</v>
      </c>
      <c r="K108"/>
      <c r="L108" s="7"/>
      <c r="M108" s="1"/>
      <c r="O108"/>
    </row>
    <row r="109" spans="1:15" ht="10.5">
      <c r="A109" s="1">
        <v>1973</v>
      </c>
      <c r="B109" s="10">
        <f t="shared" si="4"/>
        <v>5276.312849162012</v>
      </c>
      <c r="C109" s="9">
        <v>18.9</v>
      </c>
      <c r="D109" s="6">
        <f t="shared" si="6"/>
        <v>3582.046883933676</v>
      </c>
      <c r="E109" s="9">
        <v>2</v>
      </c>
      <c r="F109" s="9">
        <f t="shared" si="5"/>
        <v>0.10582010582010583</v>
      </c>
      <c r="G109" s="1">
        <v>29</v>
      </c>
      <c r="H109" s="1">
        <v>44414</v>
      </c>
      <c r="K109"/>
      <c r="L109" s="7"/>
      <c r="M109" s="1"/>
      <c r="O109"/>
    </row>
    <row r="110" spans="1:15" ht="10.5">
      <c r="A110" s="1">
        <v>1974</v>
      </c>
      <c r="B110" s="10">
        <f t="shared" si="4"/>
        <v>5289.8671096345515</v>
      </c>
      <c r="C110" s="9">
        <v>19.3</v>
      </c>
      <c r="D110" s="6">
        <f t="shared" si="6"/>
        <v>3648.4848484848485</v>
      </c>
      <c r="E110" s="9">
        <v>2</v>
      </c>
      <c r="F110" s="9">
        <f t="shared" si="5"/>
        <v>0.10362694300518134</v>
      </c>
      <c r="G110" s="1">
        <v>29</v>
      </c>
      <c r="H110" s="1">
        <v>45818</v>
      </c>
      <c r="K110"/>
      <c r="L110" s="7"/>
      <c r="M110" s="1"/>
      <c r="O110"/>
    </row>
    <row r="111" spans="1:15" ht="10.5">
      <c r="A111" s="1">
        <v>1975</v>
      </c>
      <c r="B111" s="10">
        <f t="shared" si="4"/>
        <v>5281.0670978173</v>
      </c>
      <c r="C111" s="9">
        <v>19.6</v>
      </c>
      <c r="D111" s="6">
        <f t="shared" si="6"/>
        <v>3711.3711371137115</v>
      </c>
      <c r="E111" s="9">
        <v>2</v>
      </c>
      <c r="F111" s="9">
        <f t="shared" si="5"/>
        <v>0.1020408163265306</v>
      </c>
      <c r="G111" s="1">
        <v>34</v>
      </c>
      <c r="H111" s="1">
        <v>46841</v>
      </c>
      <c r="K111"/>
      <c r="L111" s="7"/>
      <c r="M111" s="1"/>
      <c r="O111"/>
    </row>
    <row r="112" spans="1:15" ht="10.5">
      <c r="A112" s="1">
        <v>1976</v>
      </c>
      <c r="B112" s="10">
        <f t="shared" si="4"/>
        <v>5427.459016393443</v>
      </c>
      <c r="C112" s="9">
        <v>20.5</v>
      </c>
      <c r="D112" s="6">
        <f t="shared" si="6"/>
        <v>3777.0897832817336</v>
      </c>
      <c r="E112" s="9">
        <v>2.2</v>
      </c>
      <c r="F112" s="9">
        <f t="shared" si="5"/>
        <v>0.10731707317073172</v>
      </c>
      <c r="G112" s="1">
        <v>33</v>
      </c>
      <c r="H112" s="1">
        <v>47536</v>
      </c>
      <c r="K112"/>
      <c r="L112" s="7"/>
      <c r="M112" s="1"/>
      <c r="O112"/>
    </row>
    <row r="113" spans="1:15" ht="10.5">
      <c r="A113" s="1">
        <v>1977</v>
      </c>
      <c r="B113" s="10">
        <f t="shared" si="4"/>
        <v>5568.218347232752</v>
      </c>
      <c r="C113" s="9">
        <v>21.4</v>
      </c>
      <c r="D113" s="6">
        <f t="shared" si="6"/>
        <v>3843.2400932400933</v>
      </c>
      <c r="E113" s="9">
        <v>2.3</v>
      </c>
      <c r="F113" s="9">
        <f t="shared" si="5"/>
        <v>0.10747663551401869</v>
      </c>
      <c r="G113" s="1">
        <v>35</v>
      </c>
      <c r="H113" s="1">
        <v>48544</v>
      </c>
      <c r="K113"/>
      <c r="L113" s="7"/>
      <c r="M113" s="1"/>
      <c r="O113"/>
    </row>
    <row r="114" spans="1:15" ht="10.5">
      <c r="A114" s="1">
        <v>1978</v>
      </c>
      <c r="B114" s="10">
        <f t="shared" si="4"/>
        <v>5703.861591695502</v>
      </c>
      <c r="C114" s="9">
        <v>22.3</v>
      </c>
      <c r="D114" s="6">
        <f t="shared" si="6"/>
        <v>3909.6320346320344</v>
      </c>
      <c r="E114" s="9">
        <v>2.4</v>
      </c>
      <c r="F114" s="9">
        <f t="shared" si="5"/>
        <v>0.10762331838565022</v>
      </c>
      <c r="G114" s="1">
        <v>36</v>
      </c>
      <c r="H114" s="1">
        <v>50064</v>
      </c>
      <c r="K114"/>
      <c r="L114" s="7"/>
      <c r="M114" s="1"/>
      <c r="O114"/>
    </row>
    <row r="115" spans="1:15" ht="10.5">
      <c r="A115" s="1">
        <v>1979</v>
      </c>
      <c r="B115" s="10">
        <f t="shared" si="4"/>
        <v>5777.730496453901</v>
      </c>
      <c r="C115" s="9">
        <v>23</v>
      </c>
      <c r="D115" s="6">
        <f t="shared" si="6"/>
        <v>3980.8018068887636</v>
      </c>
      <c r="E115" s="9">
        <v>2.6</v>
      </c>
      <c r="F115" s="9">
        <f t="shared" si="5"/>
        <v>0.11304347826086956</v>
      </c>
      <c r="G115" s="1">
        <v>37</v>
      </c>
      <c r="H115" s="1">
        <v>52485</v>
      </c>
      <c r="K115"/>
      <c r="L115" s="7"/>
      <c r="M115" s="1"/>
      <c r="O115"/>
    </row>
    <row r="116" spans="1:15" ht="10.5">
      <c r="A116" s="1">
        <v>1980</v>
      </c>
      <c r="B116" s="10">
        <f t="shared" si="4"/>
        <v>5802.692307692308</v>
      </c>
      <c r="C116" s="9">
        <v>23.5</v>
      </c>
      <c r="D116" s="6">
        <f t="shared" si="6"/>
        <v>4049.8442367601247</v>
      </c>
      <c r="E116" s="9">
        <v>2.6</v>
      </c>
      <c r="F116" s="9">
        <f t="shared" si="5"/>
        <v>0.11063829787234043</v>
      </c>
      <c r="G116" s="1">
        <v>36</v>
      </c>
      <c r="H116" s="1">
        <v>54329</v>
      </c>
      <c r="K116"/>
      <c r="L116" s="7"/>
      <c r="M116" s="1"/>
      <c r="O116"/>
    </row>
    <row r="117" spans="1:15" ht="10.5">
      <c r="A117" s="1">
        <v>1981</v>
      </c>
      <c r="B117" s="10">
        <f t="shared" si="4"/>
        <v>5825.101214574899</v>
      </c>
      <c r="C117" s="9">
        <v>24</v>
      </c>
      <c r="D117" s="6">
        <f t="shared" si="6"/>
        <v>4120.1000834028355</v>
      </c>
      <c r="E117" s="9">
        <v>2.6</v>
      </c>
      <c r="F117" s="9">
        <f t="shared" si="5"/>
        <v>0.10833333333333334</v>
      </c>
      <c r="G117" s="1">
        <v>37</v>
      </c>
      <c r="H117" s="1">
        <v>55658</v>
      </c>
      <c r="K117"/>
      <c r="L117" s="7"/>
      <c r="M117" s="1"/>
      <c r="O117"/>
    </row>
    <row r="118" spans="1:15" ht="10.5">
      <c r="A118" s="1">
        <v>1982</v>
      </c>
      <c r="B118" s="10">
        <f aca="true" t="shared" si="7" ref="B118:B149">(C118*10^12)/(D118*10^6)</f>
        <v>5782.42661448141</v>
      </c>
      <c r="C118" s="9">
        <v>24.2</v>
      </c>
      <c r="D118" s="6">
        <f t="shared" si="6"/>
        <v>4185.0941850941845</v>
      </c>
      <c r="E118" s="9">
        <v>2.5</v>
      </c>
      <c r="F118" s="9">
        <f t="shared" si="5"/>
        <v>0.10330578512396695</v>
      </c>
      <c r="G118" s="1">
        <v>39</v>
      </c>
      <c r="H118" s="1">
        <v>57507</v>
      </c>
      <c r="K118"/>
      <c r="L118" s="7"/>
      <c r="M118" s="1"/>
      <c r="O118"/>
    </row>
    <row r="119" spans="1:15" ht="10.5">
      <c r="A119" s="1">
        <v>1983</v>
      </c>
      <c r="B119" s="10">
        <f t="shared" si="7"/>
        <v>5859.428182437032</v>
      </c>
      <c r="C119" s="9">
        <v>25</v>
      </c>
      <c r="D119" s="6">
        <f t="shared" si="6"/>
        <v>4266.627940749347</v>
      </c>
      <c r="E119" s="9">
        <v>2.4</v>
      </c>
      <c r="F119" s="9">
        <f t="shared" si="5"/>
        <v>0.096</v>
      </c>
      <c r="G119" s="1">
        <v>39</v>
      </c>
      <c r="H119" s="1">
        <v>59686</v>
      </c>
      <c r="K119"/>
      <c r="L119" s="7"/>
      <c r="M119" s="1"/>
      <c r="O119"/>
    </row>
    <row r="120" spans="1:15" ht="10.5">
      <c r="A120" s="1">
        <v>1984</v>
      </c>
      <c r="B120" s="10">
        <f t="shared" si="7"/>
        <v>6016.433823529412</v>
      </c>
      <c r="C120" s="9">
        <v>26.1</v>
      </c>
      <c r="D120" s="6">
        <f t="shared" si="6"/>
        <v>4338.118022328548</v>
      </c>
      <c r="E120" s="9">
        <v>2.7</v>
      </c>
      <c r="F120" s="9">
        <f t="shared" si="5"/>
        <v>0.10344827586206896</v>
      </c>
      <c r="G120" s="1">
        <v>40</v>
      </c>
      <c r="H120" s="1">
        <v>61447</v>
      </c>
      <c r="K120"/>
      <c r="L120" s="7"/>
      <c r="M120" s="1"/>
      <c r="O120"/>
    </row>
    <row r="121" spans="1:15" ht="10.5">
      <c r="A121" s="1">
        <v>1985</v>
      </c>
      <c r="B121" s="10">
        <f t="shared" si="7"/>
        <v>6113.114754098361</v>
      </c>
      <c r="C121" s="9">
        <v>27</v>
      </c>
      <c r="D121" s="6">
        <f t="shared" si="6"/>
        <v>4416.733708769107</v>
      </c>
      <c r="E121" s="9">
        <v>2.8</v>
      </c>
      <c r="F121" s="9">
        <f t="shared" si="5"/>
        <v>0.1037037037037037</v>
      </c>
      <c r="G121" s="1">
        <v>40</v>
      </c>
      <c r="H121" s="1">
        <v>63223</v>
      </c>
      <c r="K121"/>
      <c r="L121" s="7"/>
      <c r="M121" s="1"/>
      <c r="O121"/>
    </row>
    <row r="122" spans="1:15" ht="10.5">
      <c r="A122" s="1">
        <v>1986</v>
      </c>
      <c r="B122" s="10">
        <f t="shared" si="7"/>
        <v>6211.729729729731</v>
      </c>
      <c r="C122" s="9">
        <v>27.9</v>
      </c>
      <c r="D122" s="6">
        <f t="shared" si="6"/>
        <v>4491.502562719179</v>
      </c>
      <c r="E122" s="9">
        <v>2.8</v>
      </c>
      <c r="F122" s="9">
        <f t="shared" si="5"/>
        <v>0.1003584229390681</v>
      </c>
      <c r="G122" s="1">
        <v>42</v>
      </c>
      <c r="H122" s="1">
        <v>69075</v>
      </c>
      <c r="K122"/>
      <c r="L122" s="7"/>
      <c r="M122" s="1"/>
      <c r="O122"/>
    </row>
    <row r="123" spans="1:15" ht="10.5">
      <c r="A123" s="1">
        <v>1987</v>
      </c>
      <c r="B123" s="10">
        <f t="shared" si="7"/>
        <v>6326.170212765957</v>
      </c>
      <c r="C123" s="9">
        <v>28.9</v>
      </c>
      <c r="D123" s="6">
        <f t="shared" si="6"/>
        <v>4568.324757004003</v>
      </c>
      <c r="E123" s="9">
        <v>3</v>
      </c>
      <c r="F123" s="9">
        <f t="shared" si="5"/>
        <v>0.10380622837370243</v>
      </c>
      <c r="G123" s="1">
        <v>43</v>
      </c>
      <c r="H123" s="1">
        <v>67302</v>
      </c>
      <c r="K123"/>
      <c r="L123" s="7"/>
      <c r="M123" s="1"/>
      <c r="O123"/>
    </row>
    <row r="124" spans="1:15" ht="10.5">
      <c r="A124" s="1">
        <v>1988</v>
      </c>
      <c r="B124" s="10">
        <f t="shared" si="7"/>
        <v>6498.024531956101</v>
      </c>
      <c r="C124" s="9">
        <v>30.1</v>
      </c>
      <c r="D124" s="6">
        <f t="shared" si="6"/>
        <v>4632.177033492822</v>
      </c>
      <c r="E124" s="9">
        <v>3.2</v>
      </c>
      <c r="F124" s="9">
        <f t="shared" si="5"/>
        <v>0.10631229235880399</v>
      </c>
      <c r="G124" s="1">
        <v>44</v>
      </c>
      <c r="H124" s="1">
        <v>65932</v>
      </c>
      <c r="K124"/>
      <c r="L124" s="7"/>
      <c r="M124" s="1"/>
      <c r="O124"/>
    </row>
    <row r="125" spans="1:15" ht="10.5">
      <c r="A125" s="1">
        <v>1989</v>
      </c>
      <c r="B125" s="10">
        <f t="shared" si="7"/>
        <v>6571.035308198684</v>
      </c>
      <c r="C125" s="9">
        <v>31</v>
      </c>
      <c r="D125" s="6">
        <f t="shared" si="6"/>
        <v>4717.673630717109</v>
      </c>
      <c r="E125" s="9">
        <v>3.5</v>
      </c>
      <c r="F125" s="9">
        <f t="shared" si="5"/>
        <v>0.11290322580645161</v>
      </c>
      <c r="G125" s="1">
        <v>42</v>
      </c>
      <c r="H125" s="1">
        <v>63450</v>
      </c>
      <c r="K125"/>
      <c r="L125" s="7"/>
      <c r="M125" s="1"/>
      <c r="O125"/>
    </row>
    <row r="126" spans="1:15" ht="10.5">
      <c r="A126" s="1">
        <v>1990</v>
      </c>
      <c r="B126" s="10">
        <f t="shared" si="7"/>
        <v>6582.5890333521775</v>
      </c>
      <c r="C126" s="9">
        <v>31.6</v>
      </c>
      <c r="D126" s="6">
        <v>4800.542740841248</v>
      </c>
      <c r="E126" s="9">
        <v>3.7</v>
      </c>
      <c r="F126" s="9">
        <f t="shared" si="5"/>
        <v>0.11708860759493671</v>
      </c>
      <c r="G126" s="1">
        <v>48</v>
      </c>
      <c r="H126" s="1">
        <v>60642</v>
      </c>
      <c r="K126"/>
      <c r="L126" s="7"/>
      <c r="M126" s="1"/>
      <c r="O126"/>
    </row>
    <row r="127" spans="1:15" ht="10.5">
      <c r="A127" s="1">
        <v>1991</v>
      </c>
      <c r="B127" s="10">
        <f t="shared" si="7"/>
        <v>6533.14988290398</v>
      </c>
      <c r="C127" s="9">
        <v>31.8</v>
      </c>
      <c r="D127" s="6">
        <v>4867.4836135651185</v>
      </c>
      <c r="E127" s="9">
        <v>3.8</v>
      </c>
      <c r="F127" s="9">
        <f t="shared" si="5"/>
        <v>0.11949685534591194</v>
      </c>
      <c r="G127" s="1">
        <v>50</v>
      </c>
      <c r="H127" s="1">
        <v>57017</v>
      </c>
      <c r="K127"/>
      <c r="L127" s="7"/>
      <c r="M127" s="1"/>
      <c r="O127"/>
    </row>
    <row r="128" spans="1:15" ht="10.5">
      <c r="A128" s="1">
        <v>1992</v>
      </c>
      <c r="B128" s="10">
        <f t="shared" si="7"/>
        <v>6489.938547486034</v>
      </c>
      <c r="C128" s="9">
        <v>32.1</v>
      </c>
      <c r="D128" s="6">
        <v>4946.117712075159</v>
      </c>
      <c r="E128" s="9">
        <v>4</v>
      </c>
      <c r="F128" s="9">
        <f t="shared" si="5"/>
        <v>0.12461059190031153</v>
      </c>
      <c r="G128" s="1">
        <v>51</v>
      </c>
      <c r="H128" s="1">
        <v>53136</v>
      </c>
      <c r="K128"/>
      <c r="L128" s="7"/>
      <c r="M128" s="1"/>
      <c r="O128"/>
    </row>
    <row r="129" spans="1:15" ht="10.5">
      <c r="A129" s="1">
        <v>1993</v>
      </c>
      <c r="B129" s="10">
        <f t="shared" si="7"/>
        <v>6565.344224037341</v>
      </c>
      <c r="C129" s="9">
        <v>33</v>
      </c>
      <c r="D129" s="6">
        <v>5026.392961876832</v>
      </c>
      <c r="E129" s="9">
        <v>4.2</v>
      </c>
      <c r="F129" s="9">
        <f t="shared" si="5"/>
        <v>0.1272727272727273</v>
      </c>
      <c r="G129" s="1">
        <v>45</v>
      </c>
      <c r="H129" s="1">
        <v>49612</v>
      </c>
      <c r="K129"/>
      <c r="L129" s="7"/>
      <c r="M129" s="1"/>
      <c r="O129"/>
    </row>
    <row r="130" spans="1:15" ht="10.5">
      <c r="A130" s="1">
        <v>1994</v>
      </c>
      <c r="B130" s="10">
        <f t="shared" si="7"/>
        <v>6727.55252697331</v>
      </c>
      <c r="C130" s="9">
        <v>34.3</v>
      </c>
      <c r="D130" s="6">
        <v>5098.436595251882</v>
      </c>
      <c r="E130" s="9">
        <v>4.6</v>
      </c>
      <c r="F130" s="9">
        <f t="shared" si="5"/>
        <v>0.13411078717201166</v>
      </c>
      <c r="G130" s="1">
        <v>41</v>
      </c>
      <c r="H130" s="1">
        <v>46247</v>
      </c>
      <c r="K130"/>
      <c r="L130" s="7"/>
      <c r="M130" s="1"/>
      <c r="O130"/>
    </row>
    <row r="131" spans="1:15" ht="10.5">
      <c r="A131" s="1">
        <v>1995</v>
      </c>
      <c r="B131" s="10">
        <f t="shared" si="7"/>
        <v>6865.6834112149545</v>
      </c>
      <c r="C131" s="9">
        <v>35.5</v>
      </c>
      <c r="D131" s="6">
        <v>5170.643310178193</v>
      </c>
      <c r="E131" s="9">
        <v>5</v>
      </c>
      <c r="F131" s="9">
        <f t="shared" si="5"/>
        <v>0.14084507042253522</v>
      </c>
      <c r="G131" s="1">
        <v>37</v>
      </c>
      <c r="H131" s="1">
        <v>42976</v>
      </c>
      <c r="K131"/>
      <c r="L131" s="7"/>
      <c r="M131" s="1"/>
      <c r="O131"/>
    </row>
    <row r="132" spans="1:15" ht="10.5">
      <c r="A132" s="1">
        <v>1996</v>
      </c>
      <c r="B132" s="10">
        <f t="shared" si="7"/>
        <v>7051.764705882352</v>
      </c>
      <c r="C132" s="9">
        <v>37</v>
      </c>
      <c r="D132" s="6">
        <v>5246.913580246914</v>
      </c>
      <c r="E132" s="9">
        <v>5.2</v>
      </c>
      <c r="F132" s="9">
        <f t="shared" si="5"/>
        <v>0.14054054054054055</v>
      </c>
      <c r="G132" s="1">
        <v>28</v>
      </c>
      <c r="H132" s="1">
        <v>39807</v>
      </c>
      <c r="K132"/>
      <c r="L132" s="7"/>
      <c r="M132" s="1"/>
      <c r="O132"/>
    </row>
    <row r="133" spans="1:15" ht="10.5">
      <c r="A133" s="1">
        <v>1997</v>
      </c>
      <c r="B133" s="10">
        <f t="shared" si="7"/>
        <v>7250.32</v>
      </c>
      <c r="C133" s="9">
        <v>38.5</v>
      </c>
      <c r="D133" s="6">
        <v>5310.110450297366</v>
      </c>
      <c r="E133" s="9">
        <v>5.6</v>
      </c>
      <c r="F133" s="9">
        <f t="shared" si="5"/>
        <v>0.14545454545454545</v>
      </c>
      <c r="G133" s="1">
        <v>25</v>
      </c>
      <c r="H133" s="1">
        <v>36110</v>
      </c>
      <c r="K133"/>
      <c r="L133" s="7"/>
      <c r="M133" s="1"/>
      <c r="O133"/>
    </row>
    <row r="134" spans="1:15" ht="10.5">
      <c r="A134" s="1">
        <v>1998</v>
      </c>
      <c r="B134" s="10">
        <f t="shared" si="7"/>
        <v>7310.4390243902435</v>
      </c>
      <c r="C134" s="9">
        <v>39.3</v>
      </c>
      <c r="D134" s="6">
        <v>5375.874125874127</v>
      </c>
      <c r="E134" s="9">
        <v>5.4</v>
      </c>
      <c r="F134" s="9">
        <f t="shared" si="5"/>
        <v>0.13740458015267176</v>
      </c>
      <c r="G134" s="1">
        <v>31</v>
      </c>
      <c r="H134" s="1"/>
      <c r="K134"/>
      <c r="L134" s="7"/>
      <c r="M134" s="1"/>
      <c r="O134"/>
    </row>
    <row r="135" spans="1:15" ht="10.5">
      <c r="A135" s="1">
        <v>1999</v>
      </c>
      <c r="H135" s="1"/>
      <c r="K135"/>
      <c r="L135" s="7"/>
      <c r="M135" s="1"/>
      <c r="O135"/>
    </row>
    <row r="136" spans="1:15" ht="10.5">
      <c r="A136" s="1">
        <v>2000</v>
      </c>
      <c r="H136" s="1"/>
      <c r="K136"/>
      <c r="L136" s="7"/>
      <c r="M136" s="1"/>
      <c r="O136"/>
    </row>
    <row r="137" spans="1:15" ht="10.5">
      <c r="A137" s="1">
        <v>2001</v>
      </c>
      <c r="H137" s="1"/>
      <c r="K137"/>
      <c r="L137" s="7"/>
      <c r="M137" s="1"/>
      <c r="O137"/>
    </row>
    <row r="138" spans="1:15" ht="10.5">
      <c r="A138" s="1">
        <v>2002</v>
      </c>
      <c r="H138" s="1"/>
      <c r="K138"/>
      <c r="L138" s="7"/>
      <c r="M138" s="1"/>
      <c r="O138"/>
    </row>
    <row r="139" spans="1:15" ht="10.5">
      <c r="A139" s="1">
        <v>2003</v>
      </c>
      <c r="H139" s="1"/>
      <c r="K139"/>
      <c r="L139" s="7"/>
      <c r="M139" s="1"/>
      <c r="O139"/>
    </row>
    <row r="140" spans="1:15" ht="10.5">
      <c r="A140" s="1">
        <v>2004</v>
      </c>
      <c r="H140" s="1"/>
      <c r="K140"/>
      <c r="L140" s="7"/>
      <c r="M140" s="1"/>
      <c r="O140"/>
    </row>
    <row r="141" spans="1:15" ht="10.5">
      <c r="A141" s="1">
        <v>2005</v>
      </c>
      <c r="H141" s="1"/>
      <c r="K141"/>
      <c r="L141" s="7"/>
      <c r="M141" s="1"/>
      <c r="O141"/>
    </row>
    <row r="142" spans="1:15" ht="10.5">
      <c r="A142" s="1">
        <v>2006</v>
      </c>
      <c r="H142" s="1"/>
      <c r="K142"/>
      <c r="L142" s="7"/>
      <c r="M142" s="1"/>
      <c r="O142"/>
    </row>
    <row r="143" spans="1:15" ht="10.5">
      <c r="A143" s="1">
        <v>2007</v>
      </c>
      <c r="H143" s="1"/>
      <c r="K143"/>
      <c r="L143" s="7"/>
      <c r="M143" s="1"/>
      <c r="O143"/>
    </row>
    <row r="144" spans="1:15" ht="10.5">
      <c r="A144" s="1">
        <v>2008</v>
      </c>
      <c r="H144" s="1"/>
      <c r="K144"/>
      <c r="L144" s="7"/>
      <c r="M144" s="1"/>
      <c r="O144"/>
    </row>
    <row r="145" spans="1:15" ht="10.5">
      <c r="A145" s="1">
        <v>2009</v>
      </c>
      <c r="H145" s="1"/>
      <c r="K145"/>
      <c r="L145" s="7"/>
      <c r="M145" s="1"/>
      <c r="O145"/>
    </row>
    <row r="146" spans="1:15" ht="10.5">
      <c r="A146" s="1">
        <v>2010</v>
      </c>
      <c r="H146" s="1"/>
      <c r="K146"/>
      <c r="L146" s="7"/>
      <c r="M146" s="1"/>
      <c r="O146"/>
    </row>
    <row r="147" spans="1:15" ht="10.5">
      <c r="A147" s="1">
        <v>2011</v>
      </c>
      <c r="H147" s="1"/>
      <c r="K147"/>
      <c r="L147" s="7"/>
      <c r="M147" s="1"/>
      <c r="O147"/>
    </row>
    <row r="148" spans="1:15" ht="10.5">
      <c r="A148" s="1">
        <v>2012</v>
      </c>
      <c r="H148" s="1"/>
      <c r="K148"/>
      <c r="L148" s="7"/>
      <c r="M148" s="1"/>
      <c r="O148"/>
    </row>
    <row r="149" spans="1:15" ht="10.5">
      <c r="A149" s="1">
        <v>2013</v>
      </c>
      <c r="H149" s="1"/>
      <c r="K149"/>
      <c r="L149" s="7"/>
      <c r="M149" s="1"/>
      <c r="O149"/>
    </row>
    <row r="150" spans="1:15" ht="10.5">
      <c r="A150" s="1">
        <v>2014</v>
      </c>
      <c r="H150" s="1"/>
      <c r="K150"/>
      <c r="L150" s="7"/>
      <c r="M150" s="1"/>
      <c r="O150"/>
    </row>
    <row r="151" spans="1:15" ht="10.5">
      <c r="A151" s="1">
        <v>2015</v>
      </c>
      <c r="H151" s="1"/>
      <c r="K151"/>
      <c r="L151" s="7"/>
      <c r="M151" s="1"/>
      <c r="O151"/>
    </row>
    <row r="152" spans="1:15" ht="10.5">
      <c r="A152" s="1">
        <v>2016</v>
      </c>
      <c r="H152" s="1"/>
      <c r="K152"/>
      <c r="L152" s="7"/>
      <c r="M152" s="1"/>
      <c r="O152"/>
    </row>
    <row r="153" spans="1:15" ht="10.5">
      <c r="A153" s="1">
        <v>2017</v>
      </c>
      <c r="H153" s="1"/>
      <c r="K153"/>
      <c r="L153" s="7"/>
      <c r="M153" s="1"/>
      <c r="O153"/>
    </row>
    <row r="154" spans="1:15" ht="10.5">
      <c r="A154" s="1">
        <v>2018</v>
      </c>
      <c r="G154"/>
      <c r="H154" s="1"/>
      <c r="I154"/>
      <c r="J154" s="7"/>
      <c r="L154" s="7"/>
      <c r="M154" s="1"/>
      <c r="O154"/>
    </row>
    <row r="155" spans="1:15" ht="10.5">
      <c r="A155" s="1">
        <v>2019</v>
      </c>
      <c r="G155"/>
      <c r="H155" s="1"/>
      <c r="I155"/>
      <c r="J155" s="7"/>
      <c r="L155" s="7"/>
      <c r="M155" s="1"/>
      <c r="O155"/>
    </row>
    <row r="156" spans="1:15" ht="10.5">
      <c r="A156" s="1">
        <v>2020</v>
      </c>
      <c r="G156"/>
      <c r="H156" s="1"/>
      <c r="I156"/>
      <c r="J156" s="7"/>
      <c r="L156" s="7"/>
      <c r="M156" s="1"/>
      <c r="O156"/>
    </row>
    <row r="157" spans="1:15" ht="10.5">
      <c r="A157" s="1">
        <v>2021</v>
      </c>
      <c r="G157"/>
      <c r="H157" s="1"/>
      <c r="I157"/>
      <c r="J157" s="7"/>
      <c r="L157" s="1"/>
      <c r="M157"/>
      <c r="N157"/>
      <c r="O157"/>
    </row>
    <row r="158" spans="1:15" ht="10.5">
      <c r="A158" s="1">
        <v>2022</v>
      </c>
      <c r="G158"/>
      <c r="H158" s="1"/>
      <c r="I158"/>
      <c r="J158" s="7"/>
      <c r="L158" s="1"/>
      <c r="M158"/>
      <c r="N158"/>
      <c r="O158"/>
    </row>
    <row r="159" spans="1:15" ht="10.5">
      <c r="A159" s="1">
        <v>2023</v>
      </c>
      <c r="G159"/>
      <c r="H159" s="1"/>
      <c r="I159"/>
      <c r="J159" s="7"/>
      <c r="L159" s="1"/>
      <c r="M159"/>
      <c r="N159"/>
      <c r="O159"/>
    </row>
    <row r="160" spans="1:15" ht="10.5">
      <c r="A160" s="1">
        <v>2024</v>
      </c>
      <c r="G160"/>
      <c r="H160" s="1"/>
      <c r="I160"/>
      <c r="J160" s="7"/>
      <c r="L160" s="1"/>
      <c r="M160"/>
      <c r="N160"/>
      <c r="O160"/>
    </row>
    <row r="161" spans="1:15" ht="10.5">
      <c r="A161" s="1">
        <v>2025</v>
      </c>
      <c r="G161"/>
      <c r="H161" s="1"/>
      <c r="I161"/>
      <c r="J161" s="7"/>
      <c r="L161" s="1"/>
      <c r="M161"/>
      <c r="N161"/>
      <c r="O161"/>
    </row>
    <row r="162" spans="1:15" ht="10.5">
      <c r="A162" s="1">
        <v>2026</v>
      </c>
      <c r="G162"/>
      <c r="H162" s="1"/>
      <c r="I162"/>
      <c r="J162" s="7"/>
      <c r="L162" s="1"/>
      <c r="M162"/>
      <c r="N162"/>
      <c r="O162"/>
    </row>
    <row r="163" spans="1:15" ht="10.5">
      <c r="A163" s="1">
        <v>2027</v>
      </c>
      <c r="G163"/>
      <c r="H163" s="1"/>
      <c r="I163"/>
      <c r="J163" s="7"/>
      <c r="L163" s="1"/>
      <c r="M163"/>
      <c r="N163"/>
      <c r="O163"/>
    </row>
    <row r="164" spans="1:15" ht="10.5">
      <c r="A164" s="1">
        <v>2028</v>
      </c>
      <c r="G164"/>
      <c r="H164" s="1"/>
      <c r="I164"/>
      <c r="J164" s="7"/>
      <c r="L164" s="1"/>
      <c r="M164"/>
      <c r="N164"/>
      <c r="O164"/>
    </row>
    <row r="165" spans="1:15" ht="10.5">
      <c r="A165" s="1">
        <v>2029</v>
      </c>
      <c r="G165"/>
      <c r="H165" s="1"/>
      <c r="I165"/>
      <c r="J165" s="7"/>
      <c r="L165" s="1"/>
      <c r="M165"/>
      <c r="N165"/>
      <c r="O165"/>
    </row>
    <row r="166" spans="1:15" ht="10.5">
      <c r="A166" s="1">
        <v>2030</v>
      </c>
      <c r="G166"/>
      <c r="H166" s="1"/>
      <c r="I166"/>
      <c r="J166" s="7"/>
      <c r="L166" s="1"/>
      <c r="M166"/>
      <c r="N166"/>
      <c r="O166"/>
    </row>
    <row r="167" spans="1:15" ht="10.5">
      <c r="A167" s="1"/>
      <c r="G167"/>
      <c r="H167" s="1"/>
      <c r="I167"/>
      <c r="J167" s="7"/>
      <c r="L167" s="1"/>
      <c r="M167"/>
      <c r="N167"/>
      <c r="O167"/>
    </row>
    <row r="168" spans="1:15" ht="10.5">
      <c r="A168" s="1"/>
      <c r="G168"/>
      <c r="H168" s="1"/>
      <c r="K168"/>
      <c r="L168" s="1"/>
      <c r="M168"/>
      <c r="N168"/>
      <c r="O168"/>
    </row>
    <row r="169" spans="1:15" ht="10.5">
      <c r="A169" s="1"/>
      <c r="G169"/>
      <c r="H169" s="1"/>
      <c r="K169"/>
      <c r="L169" s="1"/>
      <c r="M169"/>
      <c r="N169"/>
      <c r="O169"/>
    </row>
    <row r="170" spans="1:15" ht="10.5">
      <c r="A170" s="1"/>
      <c r="G170"/>
      <c r="H170" s="1"/>
      <c r="K170"/>
      <c r="L170" s="1"/>
      <c r="M170"/>
      <c r="N170"/>
      <c r="O170"/>
    </row>
    <row r="171" spans="1:15" ht="10.5">
      <c r="A171" s="1"/>
      <c r="G171"/>
      <c r="H171" s="1"/>
      <c r="K171"/>
      <c r="L171" s="7"/>
      <c r="M171" s="1"/>
      <c r="O171"/>
    </row>
    <row r="172" spans="1:15" ht="10.5">
      <c r="A172" s="1"/>
      <c r="G172"/>
      <c r="H172" s="1"/>
      <c r="K172"/>
      <c r="L172" s="7"/>
      <c r="M172" s="1"/>
      <c r="O172"/>
    </row>
    <row r="173" spans="1:15" ht="10.5">
      <c r="A173" s="1"/>
      <c r="G173"/>
      <c r="H173" s="1"/>
      <c r="K173"/>
      <c r="L173" s="7"/>
      <c r="M173" s="1"/>
      <c r="O173"/>
    </row>
    <row r="174" spans="1:15" ht="10.5">
      <c r="A174" s="1"/>
      <c r="G174"/>
      <c r="H174" s="1"/>
      <c r="K174"/>
      <c r="L174" s="7"/>
      <c r="M174" s="1"/>
      <c r="O174"/>
    </row>
    <row r="175" spans="1:15" ht="10.5">
      <c r="A175" s="1"/>
      <c r="G175"/>
      <c r="H175" s="1"/>
      <c r="K175"/>
      <c r="L175" s="7"/>
      <c r="M175" s="1"/>
      <c r="O175"/>
    </row>
    <row r="176" spans="1:15" ht="10.5">
      <c r="A176" s="1"/>
      <c r="G176"/>
      <c r="H176" s="1"/>
      <c r="K176"/>
      <c r="L176" s="7"/>
      <c r="M176" s="1"/>
      <c r="O176"/>
    </row>
    <row r="177" spans="1:15" ht="10.5">
      <c r="A177" s="1"/>
      <c r="G177"/>
      <c r="H177" s="1"/>
      <c r="K177"/>
      <c r="L177" s="7"/>
      <c r="M177" s="1"/>
      <c r="O177"/>
    </row>
    <row r="178" spans="1:15" ht="10.5">
      <c r="A178" s="1"/>
      <c r="G178"/>
      <c r="H178" s="1"/>
      <c r="K178"/>
      <c r="L178" s="7"/>
      <c r="M178" s="1"/>
      <c r="O178"/>
    </row>
    <row r="179" spans="1:15" ht="10.5">
      <c r="A179" s="1"/>
      <c r="G179"/>
      <c r="H179" s="1"/>
      <c r="K179"/>
      <c r="L179" s="7"/>
      <c r="M179" s="1"/>
      <c r="O179"/>
    </row>
    <row r="180" spans="1:15" ht="10.5">
      <c r="A180" s="1"/>
      <c r="G180"/>
      <c r="H180" s="1"/>
      <c r="K180"/>
      <c r="L180" s="7"/>
      <c r="M180" s="1"/>
      <c r="O180"/>
    </row>
    <row r="181" spans="1:15" ht="10.5">
      <c r="A181" s="1"/>
      <c r="G181"/>
      <c r="H181" s="1"/>
      <c r="K181"/>
      <c r="L181" s="7"/>
      <c r="M181" s="1"/>
      <c r="O181"/>
    </row>
    <row r="182" spans="1:15" ht="10.5">
      <c r="A182" s="1"/>
      <c r="G182"/>
      <c r="H182" s="1"/>
      <c r="K182"/>
      <c r="L182" s="7"/>
      <c r="M182" s="1"/>
      <c r="O182"/>
    </row>
    <row r="183" spans="1:15" ht="10.5">
      <c r="A183" s="1"/>
      <c r="G183"/>
      <c r="H183" s="1"/>
      <c r="K183"/>
      <c r="L183" s="7"/>
      <c r="M183" s="1"/>
      <c r="O183"/>
    </row>
    <row r="184" spans="1:15" ht="10.5">
      <c r="A184" s="1"/>
      <c r="G184"/>
      <c r="H184" s="1"/>
      <c r="K184"/>
      <c r="L184" s="7"/>
      <c r="M184" s="1"/>
      <c r="O184"/>
    </row>
    <row r="185" spans="1:15" ht="10.5">
      <c r="A185" s="1"/>
      <c r="G185"/>
      <c r="H185" s="1"/>
      <c r="K185"/>
      <c r="L185" s="7"/>
      <c r="M185" s="1"/>
      <c r="O185"/>
    </row>
    <row r="186" spans="1:15" ht="10.5">
      <c r="A186" s="1"/>
      <c r="G186"/>
      <c r="H186" s="1"/>
      <c r="K186"/>
      <c r="L186" s="7"/>
      <c r="M186" s="1"/>
      <c r="O186"/>
    </row>
    <row r="187" spans="1:15" ht="10.5">
      <c r="A187" s="1"/>
      <c r="G187"/>
      <c r="H187" s="1"/>
      <c r="K187"/>
      <c r="L187" s="7"/>
      <c r="M187" s="1"/>
      <c r="O187"/>
    </row>
    <row r="188" spans="1:15" ht="10.5">
      <c r="A188" s="1"/>
      <c r="G188"/>
      <c r="H188" s="1"/>
      <c r="K188"/>
      <c r="L188" s="7"/>
      <c r="M188" s="1"/>
      <c r="O188"/>
    </row>
    <row r="189" spans="1:15" ht="10.5">
      <c r="A189" s="1"/>
      <c r="G189"/>
      <c r="H189" s="1"/>
      <c r="K189"/>
      <c r="L189" s="7"/>
      <c r="M189" s="1"/>
      <c r="O189"/>
    </row>
    <row r="190" spans="1:15" ht="10.5">
      <c r="A190" s="1"/>
      <c r="G190"/>
      <c r="H190" s="1"/>
      <c r="K190"/>
      <c r="L190" s="7"/>
      <c r="M190" s="1"/>
      <c r="O190"/>
    </row>
    <row r="191" spans="1:15" ht="10.5">
      <c r="A191" s="1"/>
      <c r="G191"/>
      <c r="H191" s="1"/>
      <c r="K191"/>
      <c r="L191" s="7"/>
      <c r="M191" s="1"/>
      <c r="O191"/>
    </row>
    <row r="192" spans="1:15" ht="10.5">
      <c r="A192" s="1"/>
      <c r="G192"/>
      <c r="H192" s="1"/>
      <c r="K192"/>
      <c r="L192" s="7"/>
      <c r="M192" s="1"/>
      <c r="O192"/>
    </row>
    <row r="193" spans="1:15" ht="10.5">
      <c r="A193" s="1"/>
      <c r="G193"/>
      <c r="H193" s="1"/>
      <c r="K193"/>
      <c r="L193" s="7"/>
      <c r="M193" s="1"/>
      <c r="O193"/>
    </row>
    <row r="194" spans="1:15" ht="10.5">
      <c r="A194" s="1"/>
      <c r="G194"/>
      <c r="H194" s="1"/>
      <c r="K194"/>
      <c r="L194" s="7"/>
      <c r="M194" s="1"/>
      <c r="O194"/>
    </row>
    <row r="195" spans="1:15" ht="10.5">
      <c r="A195" s="1"/>
      <c r="G195"/>
      <c r="H195" s="1"/>
      <c r="K195"/>
      <c r="L195" s="7"/>
      <c r="M195" s="1"/>
      <c r="O195"/>
    </row>
    <row r="196" spans="1:15" ht="10.5">
      <c r="A196" s="1"/>
      <c r="G196"/>
      <c r="H196" s="1"/>
      <c r="K196"/>
      <c r="L196" s="7"/>
      <c r="M196" s="1"/>
      <c r="O196"/>
    </row>
  </sheetData>
  <printOptions/>
  <pageMargins left="0.3" right="0.3" top="0.7" bottom="0.7" header="0.5" footer="0.5"/>
  <pageSetup orientation="portrait" paperSize="9" scale="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2" sqref="A2"/>
    </sheetView>
  </sheetViews>
  <sheetFormatPr defaultColWidth="11.421875" defaultRowHeight="12"/>
  <sheetData/>
  <printOptions/>
  <pageMargins left="0.3" right="0.3" top="0.7" bottom="0.7" header="0.5" footer="0.5"/>
  <pageSetup orientation="portrait" paperSize="9" scale="8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Philippe LeBel</cp:lastModifiedBy>
  <cp:lastPrinted>1999-11-07T03:45:14Z</cp:lastPrinted>
  <dcterms:created xsi:type="dcterms:W3CDTF">1999-10-27T23:29:16Z</dcterms:created>
  <cp:category/>
  <cp:version/>
  <cp:contentType/>
  <cp:contentStatus/>
</cp:coreProperties>
</file>