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00" windowHeight="12600" tabRatio="246" activeTab="0"/>
  </bookViews>
  <sheets>
    <sheet name="Projet moulin à mi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<sst xmlns="http://schemas.openxmlformats.org/spreadsheetml/2006/main" count="27" uniqueCount="27">
  <si>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Année</t>
  </si>
  <si>
    <t>Valeur Annuelle Actualisée</t>
  </si>
  <si>
    <t>Cash Flow</t>
  </si>
  <si>
    <t>Cash Flow:</t>
  </si>
  <si>
    <t>Millet Mill Project</t>
  </si>
  <si>
    <t>Year</t>
  </si>
  <si>
    <t>Mill Shelter Construction</t>
  </si>
  <si>
    <t>Production Costs</t>
  </si>
  <si>
    <t>Operating Costs</t>
  </si>
  <si>
    <t>Total Costs</t>
  </si>
  <si>
    <t>Revenues:</t>
  </si>
  <si>
    <t>Discount Rate</t>
  </si>
  <si>
    <t>Cash Flow Annual Discounted Present Value</t>
  </si>
  <si>
    <t>Net Present Value:</t>
  </si>
  <si>
    <t>Internal Rate of Return:</t>
  </si>
  <si>
    <t>Annuel Net Present Values:</t>
  </si>
  <si>
    <t>Present Value of Costs:</t>
  </si>
  <si>
    <t>Present Value of Benefits:</t>
  </si>
  <si>
    <t>Benefit-Cost Ratio:</t>
  </si>
  <si>
    <t>Annual Present Values of Costs:</t>
  </si>
  <si>
    <t>Annual Present Values of Benefits:</t>
  </si>
  <si>
    <t>Projected Annual Revenue</t>
  </si>
  <si>
    <t>Object:</t>
  </si>
  <si>
    <t>©2000</t>
  </si>
  <si>
    <t>P. LeBel</t>
  </si>
  <si>
    <t>Present Worth Coefficient</t>
  </si>
  <si>
    <r>
      <t>Costs</t>
    </r>
    <r>
      <rPr>
        <sz val="12"/>
        <rFont val="Helv"/>
        <family val="0"/>
      </rPr>
      <t xml:space="preserve">:                                         Mill Purchase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</si>
</sst>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000000"/>
    <numFmt numFmtId="168" formatCode="&quot;$&quot;#,##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2"/>
      <color indexed="12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Helv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5" fontId="6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8" fontId="7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164" fontId="7" fillId="0" borderId="4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168" fontId="7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Millet Mill Project</a:t>
            </a:r>
          </a:p>
        </c:rich>
      </c:tx>
      <c:layout>
        <c:manualLayout>
          <c:xMode val="factor"/>
          <c:yMode val="factor"/>
          <c:x val="-0.009"/>
          <c:y val="-0.014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14"/>
          <c:w val="0.911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Discounted Net Present Values</c:v>
          </c:tx>
          <c:spPr>
            <a:pattFill prst="pct25">
              <a:fgClr>
                <a:srgbClr val="FFFFFF"/>
              </a:fgClr>
              <a:bgClr>
                <a:srgbClr val="DD0806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0806"/>
                  </a:solidFill>
                </c14:spPr>
              </c14:invertSolidFillFmt>
            </c:ext>
          </c:extLst>
          <c:cat>
            <c:numRef>
              <c:f>'Projet moulin à mil'!$D$26:$H$26</c:f>
              <c:numCache/>
            </c:numRef>
          </c:cat>
          <c:val>
            <c:numRef>
              <c:f>'Projet moulin à mil'!$D$27:$H$27</c:f>
              <c:numCache/>
            </c:numRef>
          </c:val>
        </c:ser>
        <c:ser>
          <c:idx val="1"/>
          <c:order val="1"/>
          <c:tx>
            <c:strRef>
              <c:f>'Projet moulin à mil'!$C$28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D4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D4"/>
                  </a:solidFill>
                </c14:spPr>
              </c14:invertSolidFillFmt>
            </c:ext>
          </c:extLst>
          <c:cat>
            <c:numRef>
              <c:f>'Projet moulin à mil'!$D$26:$H$26</c:f>
              <c:numCache/>
            </c:numRef>
          </c:cat>
          <c:val>
            <c:numRef>
              <c:f>'Projet moulin à mil'!$D$28:$H$28</c:f>
              <c:numCache/>
            </c:numRef>
          </c:val>
        </c:ser>
        <c:axId val="33954983"/>
        <c:axId val="37159392"/>
      </c:bar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59392"/>
        <c:crosses val="autoZero"/>
        <c:auto val="0"/>
        <c:lblOffset val="100"/>
        <c:noMultiLvlLbl val="0"/>
      </c:catAx>
      <c:valAx>
        <c:axId val="3715939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5498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9"/>
          <c:w val="0.41875"/>
          <c:h val="0.0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23</xdr:row>
      <xdr:rowOff>28575</xdr:rowOff>
    </xdr:from>
    <xdr:to>
      <xdr:col>10</xdr:col>
      <xdr:colOff>9525</xdr:colOff>
      <xdr:row>42</xdr:row>
      <xdr:rowOff>114300</xdr:rowOff>
    </xdr:to>
    <xdr:graphicFrame>
      <xdr:nvGraphicFramePr>
        <xdr:cNvPr id="1" name="Chart 2"/>
        <xdr:cNvGraphicFramePr/>
      </xdr:nvGraphicFramePr>
      <xdr:xfrm>
        <a:off x="676275" y="4829175"/>
        <a:ext cx="70199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workbookViewId="0" topLeftCell="A1">
      <selection activeCell="B17" sqref="B17"/>
    </sheetView>
  </sheetViews>
  <sheetFormatPr defaultColWidth="11.00390625" defaultRowHeight="12.75"/>
  <cols>
    <col min="1" max="1" width="36.00390625" style="3" customWidth="1"/>
    <col min="2" max="2" width="11.375" style="3" bestFit="1" customWidth="1"/>
    <col min="3" max="6" width="9.875" style="3" customWidth="1"/>
    <col min="7" max="7" width="6.75390625" style="3" customWidth="1"/>
    <col min="8" max="8" width="1.75390625" style="3" customWidth="1"/>
    <col min="9" max="9" width="2.25390625" style="3" customWidth="1"/>
    <col min="10" max="10" width="3.25390625" style="3" customWidth="1"/>
    <col min="11" max="11" width="3.375" style="3" customWidth="1"/>
    <col min="12" max="12" width="3.25390625" style="3" customWidth="1"/>
    <col min="13" max="16384" width="10.75390625" style="3" customWidth="1"/>
  </cols>
  <sheetData>
    <row r="1" spans="3:5" ht="18.75" customHeight="1" thickBot="1">
      <c r="C1" s="24"/>
      <c r="D1" s="18" t="s">
        <v>4</v>
      </c>
      <c r="E1" s="25"/>
    </row>
    <row r="2" spans="1:10" ht="16.5" customHeight="1">
      <c r="A2" s="3" t="s">
        <v>23</v>
      </c>
      <c r="B2" s="2" t="s">
        <v>5</v>
      </c>
      <c r="J2" s="17" t="s">
        <v>24</v>
      </c>
    </row>
    <row r="3" spans="1:6" s="4" customFormat="1" ht="16.5" customHeight="1" thickBot="1">
      <c r="A3" s="4" t="s">
        <v>22</v>
      </c>
      <c r="B3" s="4">
        <v>0</v>
      </c>
      <c r="C3" s="4">
        <v>1</v>
      </c>
      <c r="D3" s="4">
        <v>2</v>
      </c>
      <c r="E3" s="4">
        <v>3</v>
      </c>
      <c r="F3" s="4">
        <v>4</v>
      </c>
    </row>
    <row r="4" spans="1:6" ht="16.5" customHeight="1" thickBot="1">
      <c r="A4" s="17" t="s">
        <v>26</v>
      </c>
      <c r="B4" s="16">
        <v>1525000</v>
      </c>
      <c r="C4" s="16"/>
      <c r="D4" s="16"/>
      <c r="E4" s="16"/>
      <c r="F4" s="16"/>
    </row>
    <row r="5" spans="1:6" ht="16.5" customHeight="1" thickBot="1">
      <c r="A5" s="12" t="s">
        <v>6</v>
      </c>
      <c r="B5" s="16">
        <v>140000</v>
      </c>
      <c r="C5" s="16"/>
      <c r="D5" s="16"/>
      <c r="E5" s="16"/>
      <c r="F5" s="16"/>
    </row>
    <row r="6" spans="1:6" ht="16.5" customHeight="1" thickBot="1">
      <c r="A6" s="12" t="s">
        <v>7</v>
      </c>
      <c r="B6" s="16">
        <v>200000</v>
      </c>
      <c r="C6" s="16">
        <v>200000</v>
      </c>
      <c r="D6" s="16">
        <v>200000</v>
      </c>
      <c r="E6" s="16">
        <v>200000</v>
      </c>
      <c r="F6" s="16">
        <v>200000</v>
      </c>
    </row>
    <row r="7" spans="1:6" ht="16.5" customHeight="1" thickBot="1">
      <c r="A7" s="12" t="s">
        <v>8</v>
      </c>
      <c r="B7" s="16">
        <v>75000</v>
      </c>
      <c r="C7" s="16">
        <v>75000</v>
      </c>
      <c r="D7" s="16">
        <v>75000</v>
      </c>
      <c r="E7" s="16">
        <v>75000</v>
      </c>
      <c r="F7" s="16">
        <v>75000</v>
      </c>
    </row>
    <row r="8" spans="1:6" ht="16.5" customHeight="1" thickBot="1">
      <c r="A8" s="12" t="s">
        <v>9</v>
      </c>
      <c r="B8" s="16">
        <f>SUM(B4:B7)</f>
        <v>1940000</v>
      </c>
      <c r="C8" s="16">
        <f>SUM(C4:C7)</f>
        <v>275000</v>
      </c>
      <c r="D8" s="16">
        <f>SUM(D4:D7)</f>
        <v>275000</v>
      </c>
      <c r="E8" s="16">
        <f>SUM(E4:E7)</f>
        <v>275000</v>
      </c>
      <c r="F8" s="16">
        <f>SUM(F4:F7)</f>
        <v>275000</v>
      </c>
    </row>
    <row r="9" ht="16.5" customHeight="1" thickBot="1">
      <c r="A9" s="1" t="s">
        <v>10</v>
      </c>
    </row>
    <row r="10" spans="1:6" ht="16.5" customHeight="1" thickBot="1">
      <c r="A10" s="12" t="s">
        <v>21</v>
      </c>
      <c r="B10" s="16">
        <v>750000</v>
      </c>
      <c r="C10" s="16">
        <v>1000000</v>
      </c>
      <c r="D10" s="16">
        <v>1000000</v>
      </c>
      <c r="E10" s="16">
        <v>1000000</v>
      </c>
      <c r="F10" s="16">
        <v>1000000</v>
      </c>
    </row>
    <row r="11" ht="12.75" customHeight="1" thickBot="1"/>
    <row r="12" spans="1:6" ht="16.5" customHeight="1" thickBot="1">
      <c r="A12" s="19" t="s">
        <v>3</v>
      </c>
      <c r="B12" s="16">
        <f>B10-B8</f>
        <v>-1190000</v>
      </c>
      <c r="C12" s="16">
        <f>C10-C8</f>
        <v>725000</v>
      </c>
      <c r="D12" s="16">
        <f>D10-D8</f>
        <v>725000</v>
      </c>
      <c r="E12" s="16">
        <f>E10-E8</f>
        <v>725000</v>
      </c>
      <c r="F12" s="16">
        <f>F10-F8</f>
        <v>725000</v>
      </c>
    </row>
    <row r="13" spans="1:2" ht="16.5" customHeight="1" thickBot="1">
      <c r="A13" s="19" t="s">
        <v>11</v>
      </c>
      <c r="B13" s="21">
        <v>0.1</v>
      </c>
    </row>
    <row r="14" spans="1:6" ht="16.5" customHeight="1" thickBot="1">
      <c r="A14" s="13" t="s">
        <v>25</v>
      </c>
      <c r="B14" s="20">
        <f>1/(1+$B$13)^B3</f>
        <v>1</v>
      </c>
      <c r="C14" s="8">
        <f>1/(1+$B$13)^C3</f>
        <v>0.9090909090909091</v>
      </c>
      <c r="D14" s="8">
        <f>1/(1+$B$13)^D3</f>
        <v>0.8264462809917354</v>
      </c>
      <c r="E14" s="8">
        <f>1/(1+$B$13)^E3</f>
        <v>0.7513148009015775</v>
      </c>
      <c r="F14" s="8">
        <f>1/(1+$B$13)^F3</f>
        <v>0.6830134553650705</v>
      </c>
    </row>
    <row r="15" spans="1:6" ht="16.5" customHeight="1" thickBot="1">
      <c r="A15" s="14" t="s">
        <v>12</v>
      </c>
      <c r="B15" s="22">
        <f>B12*B14</f>
        <v>-1190000</v>
      </c>
      <c r="C15" s="16">
        <f>C12*C14</f>
        <v>659090.9090909091</v>
      </c>
      <c r="D15" s="16">
        <f>D12*D14</f>
        <v>599173.5537190082</v>
      </c>
      <c r="E15" s="16">
        <f>E12*E14</f>
        <v>544703.2306536437</v>
      </c>
      <c r="F15" s="16">
        <f>F12*F14</f>
        <v>495184.75513967616</v>
      </c>
    </row>
    <row r="16" spans="1:2" ht="16.5" customHeight="1" thickBot="1">
      <c r="A16" s="19" t="s">
        <v>13</v>
      </c>
      <c r="B16" s="16">
        <f>SUM(B15:F15)</f>
        <v>1108152.448603237</v>
      </c>
    </row>
    <row r="17" spans="1:6" s="7" customFormat="1" ht="16.5" customHeight="1" thickBot="1">
      <c r="A17" s="19" t="s">
        <v>14</v>
      </c>
      <c r="B17" s="9">
        <f>IRR(B12:F12,B13)</f>
        <v>0.4834322409677504</v>
      </c>
      <c r="C17" s="3"/>
      <c r="D17" s="3"/>
      <c r="E17" s="3"/>
      <c r="F17" s="3"/>
    </row>
    <row r="18" spans="1:6" ht="16.5" customHeight="1" thickBot="1">
      <c r="A18" s="15" t="s">
        <v>19</v>
      </c>
      <c r="B18" s="23">
        <f>B8*B14</f>
        <v>1940000</v>
      </c>
      <c r="C18" s="16">
        <f>C8*C14</f>
        <v>250000</v>
      </c>
      <c r="D18" s="16">
        <f>D8*D14</f>
        <v>227272.72727272724</v>
      </c>
      <c r="E18" s="16">
        <f>E8*E14</f>
        <v>206611.57024793382</v>
      </c>
      <c r="F18" s="16">
        <f>F8*F14</f>
        <v>187828.7002253944</v>
      </c>
    </row>
    <row r="19" spans="1:6" ht="16.5" customHeight="1" thickBot="1">
      <c r="A19" s="15" t="s">
        <v>20</v>
      </c>
      <c r="B19" s="16">
        <f>B10*B14</f>
        <v>750000</v>
      </c>
      <c r="C19" s="16">
        <f>C10*C14</f>
        <v>909090.9090909091</v>
      </c>
      <c r="D19" s="16">
        <f>D10*D14</f>
        <v>826446.2809917354</v>
      </c>
      <c r="E19" s="16">
        <f>E10*E14</f>
        <v>751314.8009015776</v>
      </c>
      <c r="F19" s="16">
        <f>F10*F14</f>
        <v>683013.4553650705</v>
      </c>
    </row>
    <row r="20" spans="1:6" ht="16.5" customHeight="1" thickBot="1">
      <c r="A20" s="14" t="s">
        <v>15</v>
      </c>
      <c r="B20" s="16">
        <f>B19-B18</f>
        <v>-1190000</v>
      </c>
      <c r="C20" s="16">
        <f>C19-C18</f>
        <v>659090.9090909091</v>
      </c>
      <c r="D20" s="16">
        <f>D19-D18</f>
        <v>599173.5537190081</v>
      </c>
      <c r="E20" s="16">
        <f>E19-E18</f>
        <v>544703.2306536437</v>
      </c>
      <c r="F20" s="16">
        <f>F19-F18</f>
        <v>495184.7551396761</v>
      </c>
    </row>
    <row r="21" spans="1:6" s="10" customFormat="1" ht="16.5" customHeight="1" thickBot="1">
      <c r="A21" s="12" t="s">
        <v>16</v>
      </c>
      <c r="B21" s="16">
        <f>SUM(B18:F18)</f>
        <v>2811712.997746055</v>
      </c>
      <c r="C21" s="3"/>
      <c r="D21" s="3"/>
      <c r="E21" s="3"/>
      <c r="F21" s="3"/>
    </row>
    <row r="22" spans="1:6" s="10" customFormat="1" ht="16.5" customHeight="1" thickBot="1">
      <c r="A22" s="12" t="s">
        <v>17</v>
      </c>
      <c r="B22" s="22">
        <f>SUM(B19:F19)</f>
        <v>3919865.4463492925</v>
      </c>
      <c r="C22" s="3"/>
      <c r="D22" s="3"/>
      <c r="E22" s="3"/>
      <c r="F22" s="3"/>
    </row>
    <row r="23" spans="1:6" s="6" customFormat="1" ht="16.5" customHeight="1" thickBot="1">
      <c r="A23" s="19" t="s">
        <v>18</v>
      </c>
      <c r="B23" s="11">
        <f>B22/B21</f>
        <v>1.3941200433655792</v>
      </c>
      <c r="C23" s="3"/>
      <c r="D23" s="3"/>
      <c r="E23" s="3"/>
      <c r="F23" s="3"/>
    </row>
    <row r="24" ht="16.5" customHeight="1"/>
    <row r="25" ht="16.5" customHeight="1"/>
    <row r="26" spans="3:8" ht="16.5" customHeight="1">
      <c r="C26" s="5" t="s">
        <v>0</v>
      </c>
      <c r="D26" s="3">
        <v>0</v>
      </c>
      <c r="E26" s="3">
        <v>1</v>
      </c>
      <c r="F26" s="3">
        <v>2</v>
      </c>
      <c r="G26" s="3">
        <v>3</v>
      </c>
      <c r="H26" s="3">
        <v>4</v>
      </c>
    </row>
    <row r="27" spans="3:8" ht="16.5" customHeight="1">
      <c r="C27" s="5" t="s">
        <v>1</v>
      </c>
      <c r="D27" s="6">
        <f>B20</f>
        <v>-1190000</v>
      </c>
      <c r="E27" s="6">
        <f>C20</f>
        <v>659090.9090909091</v>
      </c>
      <c r="F27" s="6">
        <f>D20</f>
        <v>599173.5537190081</v>
      </c>
      <c r="G27" s="6">
        <f>E20</f>
        <v>544703.2306536437</v>
      </c>
      <c r="H27" s="6">
        <f>F20</f>
        <v>495184.7551396761</v>
      </c>
    </row>
    <row r="28" spans="3:8" ht="13.5">
      <c r="C28" s="5" t="s">
        <v>2</v>
      </c>
      <c r="D28" s="3">
        <f>B12</f>
        <v>-1190000</v>
      </c>
      <c r="E28" s="3">
        <f>C12</f>
        <v>725000</v>
      </c>
      <c r="F28" s="3">
        <f>D12</f>
        <v>725000</v>
      </c>
      <c r="G28" s="3">
        <f>E12</f>
        <v>725000</v>
      </c>
      <c r="H28" s="3">
        <f>F12</f>
        <v>725000</v>
      </c>
    </row>
    <row r="32" ht="10.5" customHeight="1"/>
    <row r="33" ht="10.5" customHeight="1"/>
    <row r="34" ht="10.5" customHeight="1"/>
    <row r="35" ht="10.5" customHeight="1"/>
    <row r="36" ht="10.5" customHeight="1"/>
    <row r="39" ht="13.5">
      <c r="A39" s="26"/>
    </row>
  </sheetData>
  <printOptions horizontalCentered="1" verticalCentered="1"/>
  <pageMargins left="0.3" right="0.3" top="0.7" bottom="0.7" header="0.5" footer="0.5"/>
  <pageSetup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cp:lastPrinted>1999-11-23T19:04:23Z</cp:lastPrinted>
  <dcterms:created xsi:type="dcterms:W3CDTF">1999-07-18T16:09:18Z</dcterms:created>
  <cp:category/>
  <cp:version/>
  <cp:contentType/>
  <cp:contentStatus/>
</cp:coreProperties>
</file>