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920" windowHeight="14500" tabRatio="23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<sst xmlns="http://schemas.openxmlformats.org/spreadsheetml/2006/main" count="215" uniqueCount="119">
  <si>
    <t>Mongolia</t>
  </si>
  <si>
    <t>Syria</t>
  </si>
  <si>
    <t xml:space="preserve">Gold </t>
  </si>
  <si>
    <t>Silver</t>
  </si>
  <si>
    <t>Bronze</t>
  </si>
  <si>
    <t>Total</t>
  </si>
  <si>
    <t>Weighted</t>
  </si>
  <si>
    <t>Score</t>
  </si>
  <si>
    <t>Population</t>
  </si>
  <si>
    <t>Uzbekistan</t>
  </si>
  <si>
    <t>Trinidad &amp; Tobago</t>
  </si>
  <si>
    <t>Total Olympic Participant Country Population</t>
  </si>
  <si>
    <t>World Population</t>
  </si>
  <si>
    <t>Olympic Participation Rate</t>
  </si>
  <si>
    <r>
      <t>Source</t>
    </r>
    <r>
      <rPr>
        <sz val="12"/>
        <rFont val="Helv"/>
        <family val="0"/>
      </rPr>
      <t>:  Sports Illustrated.com</t>
    </r>
  </si>
  <si>
    <t>in thousands</t>
  </si>
  <si>
    <t>©2004</t>
  </si>
  <si>
    <t>P. LeBel</t>
  </si>
  <si>
    <t>How should one evaluate the accumulation of Olympic medals?  Traditional measures simply add the total</t>
  </si>
  <si>
    <t>of medals in each category by country and then provide a rank ordering.  This procedure creates a bias in</t>
  </si>
  <si>
    <t>favor of countries with large populations and/or a level of per capita income that distorts the quality of training</t>
  </si>
  <si>
    <t>that individual and team athletes may undergo in preparation for the Olympics.  Using data from the 2004</t>
  </si>
  <si>
    <t>Reading the 2004 Olympic Scorecard</t>
  </si>
  <si>
    <t>Score/PMP</t>
  </si>
  <si>
    <t>to derive a total weighted score.  Then we divide this weighted score by the per million population level.</t>
  </si>
  <si>
    <t>weighting system that puts a value of 3 for gold, 2 for silver, and 1 for bronze.  We then use these weights</t>
  </si>
  <si>
    <t>Ranking by Total Medals</t>
  </si>
  <si>
    <t>(Ranking weight):</t>
  </si>
  <si>
    <t>Unweighted Ranking by Total Medals</t>
  </si>
  <si>
    <t>Medals</t>
  </si>
  <si>
    <t>Per Capita Monetary Weighted Medal Ranking</t>
  </si>
  <si>
    <t>Weighted Rank</t>
  </si>
  <si>
    <t>Total Rank</t>
  </si>
  <si>
    <t>Table 2</t>
  </si>
  <si>
    <t>Table 1</t>
  </si>
  <si>
    <t>(weight):</t>
  </si>
  <si>
    <t>United States</t>
  </si>
  <si>
    <t>Russia</t>
  </si>
  <si>
    <t>China</t>
  </si>
  <si>
    <t>Australia</t>
  </si>
  <si>
    <t>Germany</t>
  </si>
  <si>
    <t>Japan</t>
  </si>
  <si>
    <t>France</t>
  </si>
  <si>
    <t>Italy</t>
  </si>
  <si>
    <t>Great Britain</t>
  </si>
  <si>
    <t>Cuba</t>
  </si>
  <si>
    <t>Ukraine</t>
  </si>
  <si>
    <t>Netherlands</t>
  </si>
  <si>
    <t>Romania</t>
  </si>
  <si>
    <t>Spain</t>
  </si>
  <si>
    <t>Hungary</t>
  </si>
  <si>
    <t>Greece</t>
  </si>
  <si>
    <t>Belarus</t>
  </si>
  <si>
    <t>Canada</t>
  </si>
  <si>
    <t>Bulgaria</t>
  </si>
  <si>
    <t>Brazil</t>
  </si>
  <si>
    <t>Turkey</t>
  </si>
  <si>
    <t>Poland</t>
  </si>
  <si>
    <t>Thailand</t>
  </si>
  <si>
    <t>Denmark</t>
  </si>
  <si>
    <t>Kazakhstan</t>
  </si>
  <si>
    <t>Czech Rep.</t>
  </si>
  <si>
    <t>Sweden</t>
  </si>
  <si>
    <t>Austria</t>
  </si>
  <si>
    <t>Ethiopia</t>
  </si>
  <si>
    <t>Kenya</t>
  </si>
  <si>
    <t>Norway</t>
  </si>
  <si>
    <t>Iran</t>
  </si>
  <si>
    <t>Slovakia</t>
  </si>
  <si>
    <t>Argentina</t>
  </si>
  <si>
    <t>South Africa</t>
  </si>
  <si>
    <t>South Korea</t>
  </si>
  <si>
    <t>New Zealand</t>
  </si>
  <si>
    <t>Chinese Taipei</t>
  </si>
  <si>
    <t>Jamaica</t>
  </si>
  <si>
    <t>Croatia</t>
  </si>
  <si>
    <t>Egypt</t>
  </si>
  <si>
    <t>Switzerland</t>
  </si>
  <si>
    <t>Unit price, per oz.</t>
  </si>
  <si>
    <t>Monetary</t>
  </si>
  <si>
    <t>Wtd.Score</t>
  </si>
  <si>
    <t>Monetary Wtd</t>
  </si>
  <si>
    <t xml:space="preserve">     An alternative measure is to use the market price of the metal as a weight.  Multiplying the market price</t>
  </si>
  <si>
    <t>by the number of medals then generates a Monetary Weighted Score per million population.  We use</t>
  </si>
  <si>
    <t>countries such as Norway and Australia come out well on this scorecard.  Why do such a calculation?  The</t>
  </si>
  <si>
    <t>simplest answer is that Olympic efforts and outcomes depend on more than population alone.  Greater</t>
  </si>
  <si>
    <t>Olympic games, we list below two alternative ways of evaluating the medal scorecard.  First, we use a</t>
  </si>
  <si>
    <t>this latter ratio to derive the rank ordering reported in table 2.  As can be seen, smaller population</t>
  </si>
  <si>
    <t>awareness of this fact should help one to better appreciate the efforts of individual athletes rather than</t>
  </si>
  <si>
    <t>to view the Olympics as a propaganda tool for the superiority of one system or country over another.</t>
  </si>
  <si>
    <t>Azerbaijan</t>
  </si>
  <si>
    <t>North Korea</t>
  </si>
  <si>
    <t>Georgia</t>
  </si>
  <si>
    <t>Indonesia</t>
  </si>
  <si>
    <t>Latvia</t>
  </si>
  <si>
    <t>Mexico</t>
  </si>
  <si>
    <t>Slovenia</t>
  </si>
  <si>
    <t>Morocco</t>
  </si>
  <si>
    <t>Chile</t>
  </si>
  <si>
    <t>Lithuania</t>
  </si>
  <si>
    <t>Zimbabwe</t>
  </si>
  <si>
    <t>Belgium</t>
  </si>
  <si>
    <t>Portugal</t>
  </si>
  <si>
    <t>Estonia</t>
  </si>
  <si>
    <t>Bahamas</t>
  </si>
  <si>
    <t>Israel</t>
  </si>
  <si>
    <t>Finland</t>
  </si>
  <si>
    <t>Serbia-Montenegro</t>
  </si>
  <si>
    <t>Nigeria</t>
  </si>
  <si>
    <t>Venezuela</t>
  </si>
  <si>
    <t>Cameroon</t>
  </si>
  <si>
    <t>Dominican Republic</t>
  </si>
  <si>
    <t>Ireland</t>
  </si>
  <si>
    <t>United Arab Emirates</t>
  </si>
  <si>
    <t>Hong Kong, China</t>
  </si>
  <si>
    <t>India</t>
  </si>
  <si>
    <t>Paraguay</t>
  </si>
  <si>
    <t>Colombia</t>
  </si>
  <si>
    <t>Eritrea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</si>
</sst>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#,##0.0000"/>
  </numFmts>
  <fonts count="8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0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/>
    </xf>
    <xf numFmtId="3" fontId="6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0" fillId="0" borderId="6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9" xfId="0" applyNumberFormat="1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tabSelected="1" workbookViewId="0" topLeftCell="A1">
      <selection activeCell="B3" sqref="B3"/>
    </sheetView>
  </sheetViews>
  <sheetFormatPr defaultColWidth="11.5546875" defaultRowHeight="15.75"/>
  <cols>
    <col min="2" max="2" width="7.6640625" style="0" customWidth="1"/>
    <col min="3" max="3" width="14.4453125" style="0" customWidth="1"/>
    <col min="4" max="4" width="16.88671875" style="1" bestFit="1" customWidth="1"/>
    <col min="5" max="5" width="6.4453125" style="0" customWidth="1"/>
    <col min="6" max="6" width="6.5546875" style="0" customWidth="1"/>
    <col min="7" max="7" width="7.10546875" style="0" customWidth="1"/>
    <col min="8" max="8" width="8.6640625" style="0" customWidth="1"/>
    <col min="9" max="9" width="9.88671875" style="0" customWidth="1"/>
    <col min="10" max="10" width="11.6640625" style="0" customWidth="1"/>
    <col min="11" max="11" width="11.5546875" style="2" customWidth="1"/>
    <col min="12" max="12" width="12.6640625" style="3" customWidth="1"/>
    <col min="13" max="13" width="6.4453125" style="0" customWidth="1"/>
  </cols>
  <sheetData>
    <row r="1" spans="4:12" ht="16.5" customHeight="1" thickBot="1">
      <c r="D1" s="26"/>
      <c r="E1" s="27"/>
      <c r="F1" s="12"/>
      <c r="G1" s="12"/>
      <c r="H1" s="13" t="s">
        <v>22</v>
      </c>
      <c r="I1" s="12"/>
      <c r="J1" s="12"/>
      <c r="K1" s="28"/>
      <c r="L1" s="32"/>
    </row>
    <row r="3" spans="3:12" ht="16.5" customHeight="1">
      <c r="C3" s="11" t="s">
        <v>16</v>
      </c>
      <c r="L3" s="14" t="s">
        <v>17</v>
      </c>
    </row>
    <row r="4" spans="3:13" ht="15" customHeight="1">
      <c r="C4" s="11"/>
      <c r="D4" s="15" t="s">
        <v>18</v>
      </c>
      <c r="M4" s="14"/>
    </row>
    <row r="5" spans="3:13" ht="15" customHeight="1">
      <c r="C5" s="11"/>
      <c r="D5" s="15" t="s">
        <v>19</v>
      </c>
      <c r="M5" s="14"/>
    </row>
    <row r="6" spans="3:13" ht="15" customHeight="1">
      <c r="C6" s="11"/>
      <c r="D6" s="15" t="s">
        <v>20</v>
      </c>
      <c r="M6" s="14"/>
    </row>
    <row r="7" spans="3:13" ht="15" customHeight="1">
      <c r="C7" s="11"/>
      <c r="D7" s="15" t="s">
        <v>21</v>
      </c>
      <c r="M7" s="14"/>
    </row>
    <row r="8" spans="3:13" ht="15" customHeight="1">
      <c r="C8" s="11"/>
      <c r="D8" s="15" t="s">
        <v>86</v>
      </c>
      <c r="M8" s="14"/>
    </row>
    <row r="9" ht="15" customHeight="1">
      <c r="D9" s="15" t="s">
        <v>25</v>
      </c>
    </row>
    <row r="10" ht="15" customHeight="1">
      <c r="D10" s="15" t="s">
        <v>24</v>
      </c>
    </row>
    <row r="11" ht="15" customHeight="1">
      <c r="D11" s="15" t="s">
        <v>82</v>
      </c>
    </row>
    <row r="12" ht="15" customHeight="1">
      <c r="D12" s="15" t="s">
        <v>83</v>
      </c>
    </row>
    <row r="13" ht="15" customHeight="1">
      <c r="D13" s="15" t="s">
        <v>87</v>
      </c>
    </row>
    <row r="14" ht="15" customHeight="1">
      <c r="D14" s="15" t="s">
        <v>84</v>
      </c>
    </row>
    <row r="15" ht="15" customHeight="1">
      <c r="D15" s="15" t="s">
        <v>85</v>
      </c>
    </row>
    <row r="16" ht="15" customHeight="1">
      <c r="D16" s="15" t="s">
        <v>88</v>
      </c>
    </row>
    <row r="17" ht="15" customHeight="1">
      <c r="D17" s="15" t="s">
        <v>89</v>
      </c>
    </row>
    <row r="18" spans="4:8" ht="16.5" customHeight="1" thickBot="1">
      <c r="D18" s="15"/>
      <c r="H18" s="5" t="s">
        <v>34</v>
      </c>
    </row>
    <row r="19" spans="3:12" ht="15.75" customHeight="1" thickBot="1">
      <c r="C19" s="15"/>
      <c r="D19"/>
      <c r="E19" s="42"/>
      <c r="F19" s="43"/>
      <c r="G19" s="43"/>
      <c r="H19" s="44" t="s">
        <v>28</v>
      </c>
      <c r="I19" s="43"/>
      <c r="J19" s="45"/>
      <c r="K19" s="3"/>
      <c r="L19"/>
    </row>
    <row r="20" spans="3:12" ht="13.5" thickBot="1">
      <c r="C20" s="15"/>
      <c r="D20"/>
      <c r="J20" s="2"/>
      <c r="K20" s="3"/>
      <c r="L20"/>
    </row>
    <row r="21" spans="3:12" ht="15" customHeight="1" thickBot="1">
      <c r="C21" s="1"/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79</v>
      </c>
      <c r="J21" s="17" t="s">
        <v>8</v>
      </c>
      <c r="K21" s="19" t="s">
        <v>6</v>
      </c>
      <c r="L21" s="23" t="s">
        <v>81</v>
      </c>
    </row>
    <row r="22" spans="3:12" ht="15" customHeight="1" thickBot="1">
      <c r="C22" s="39" t="s">
        <v>35</v>
      </c>
      <c r="D22" s="40">
        <v>3</v>
      </c>
      <c r="E22" s="40">
        <v>2</v>
      </c>
      <c r="F22" s="40">
        <v>1</v>
      </c>
      <c r="G22" s="16" t="s">
        <v>29</v>
      </c>
      <c r="H22" s="16" t="s">
        <v>7</v>
      </c>
      <c r="I22" s="16" t="s">
        <v>80</v>
      </c>
      <c r="J22" s="18" t="s">
        <v>15</v>
      </c>
      <c r="K22" s="20" t="s">
        <v>23</v>
      </c>
      <c r="L22" s="16" t="s">
        <v>23</v>
      </c>
    </row>
    <row r="23" spans="2:12" ht="15" customHeight="1" thickBot="1">
      <c r="B23" s="31" t="s">
        <v>26</v>
      </c>
      <c r="C23" s="39" t="s">
        <v>78</v>
      </c>
      <c r="D23" s="41">
        <v>399.5</v>
      </c>
      <c r="E23" s="41">
        <v>6.18</v>
      </c>
      <c r="F23" s="41">
        <v>2.25</v>
      </c>
      <c r="G23" s="7"/>
      <c r="H23" s="16"/>
      <c r="I23" s="16"/>
      <c r="J23" s="18"/>
      <c r="K23" s="20"/>
      <c r="L23" s="4"/>
    </row>
    <row r="24" spans="2:12" ht="15" customHeight="1" thickBot="1">
      <c r="B24">
        <v>1</v>
      </c>
      <c r="C24" s="31" t="s">
        <v>36</v>
      </c>
      <c r="D24" s="38">
        <v>35</v>
      </c>
      <c r="E24" s="38">
        <v>39</v>
      </c>
      <c r="F24" s="38">
        <v>29</v>
      </c>
      <c r="G24" s="46">
        <f>SUM(D24:F24)</f>
        <v>103</v>
      </c>
      <c r="H24" s="4">
        <f>$D$22*D24+$E$22*E24+$F$22*F24</f>
        <v>212</v>
      </c>
      <c r="I24" s="47">
        <f>$D$23*D24+$E$23*E24+$F$23*F24</f>
        <v>14288.77</v>
      </c>
      <c r="J24" s="8">
        <v>292904</v>
      </c>
      <c r="K24" s="40">
        <f>H24/(J24/100000)</f>
        <v>72.37866331630842</v>
      </c>
      <c r="L24" s="40">
        <f>I24/(J24/1000)</f>
        <v>48.78311665255511</v>
      </c>
    </row>
    <row r="25" spans="2:12" ht="15" customHeight="1" thickBot="1">
      <c r="B25">
        <v>2</v>
      </c>
      <c r="C25" s="31" t="s">
        <v>37</v>
      </c>
      <c r="D25" s="4">
        <v>27</v>
      </c>
      <c r="E25" s="4">
        <v>27</v>
      </c>
      <c r="F25" s="4">
        <v>38</v>
      </c>
      <c r="G25" s="46">
        <f aca="true" t="shared" si="0" ref="G25:G88">SUM(D25:F25)</f>
        <v>92</v>
      </c>
      <c r="H25" s="4">
        <f aca="true" t="shared" si="1" ref="H25:H88">$D$22*D25+$E$22*E25+$F$22*F25</f>
        <v>173</v>
      </c>
      <c r="I25" s="47">
        <f aca="true" t="shared" si="2" ref="I25:I88">$D$23*D25+$E$23*E25+$F$23*F25</f>
        <v>11038.86</v>
      </c>
      <c r="J25" s="8">
        <v>144312</v>
      </c>
      <c r="K25" s="40">
        <f aca="true" t="shared" si="3" ref="K25:K88">H25/(J25/100000)</f>
        <v>119.87915072897611</v>
      </c>
      <c r="L25" s="40">
        <f aca="true" t="shared" si="4" ref="L25:L88">I25/(J25/1000)</f>
        <v>76.4930151338766</v>
      </c>
    </row>
    <row r="26" spans="2:12" ht="15" customHeight="1" thickBot="1">
      <c r="B26">
        <v>3</v>
      </c>
      <c r="C26" s="31" t="s">
        <v>38</v>
      </c>
      <c r="D26" s="4">
        <v>32</v>
      </c>
      <c r="E26" s="4">
        <v>17</v>
      </c>
      <c r="F26" s="4">
        <v>14</v>
      </c>
      <c r="G26" s="46">
        <f t="shared" si="0"/>
        <v>63</v>
      </c>
      <c r="H26" s="4">
        <f t="shared" si="1"/>
        <v>144</v>
      </c>
      <c r="I26" s="47">
        <f t="shared" si="2"/>
        <v>12920.56</v>
      </c>
      <c r="J26" s="8">
        <v>1294778</v>
      </c>
      <c r="K26" s="40">
        <f t="shared" si="3"/>
        <v>11.121597679293284</v>
      </c>
      <c r="L26" s="40">
        <f t="shared" si="4"/>
        <v>9.978977091053446</v>
      </c>
    </row>
    <row r="27" spans="2:12" ht="15" customHeight="1" thickBot="1">
      <c r="B27">
        <v>4</v>
      </c>
      <c r="C27" s="31" t="s">
        <v>39</v>
      </c>
      <c r="D27" s="4">
        <v>17</v>
      </c>
      <c r="E27" s="4">
        <v>16</v>
      </c>
      <c r="F27" s="4">
        <v>16</v>
      </c>
      <c r="G27" s="46">
        <f t="shared" si="0"/>
        <v>49</v>
      </c>
      <c r="H27" s="4">
        <f t="shared" si="1"/>
        <v>99</v>
      </c>
      <c r="I27" s="47">
        <f t="shared" si="2"/>
        <v>6926.38</v>
      </c>
      <c r="J27" s="8">
        <v>19883</v>
      </c>
      <c r="K27" s="40">
        <f t="shared" si="3"/>
        <v>497.91278982044963</v>
      </c>
      <c r="L27" s="40">
        <f t="shared" si="4"/>
        <v>348.35688779359253</v>
      </c>
    </row>
    <row r="28" spans="2:12" ht="15" customHeight="1" thickBot="1">
      <c r="B28">
        <v>5</v>
      </c>
      <c r="C28" s="31" t="s">
        <v>40</v>
      </c>
      <c r="D28" s="4">
        <v>14</v>
      </c>
      <c r="E28" s="4">
        <v>16</v>
      </c>
      <c r="F28" s="4">
        <v>18</v>
      </c>
      <c r="G28" s="46">
        <f t="shared" si="0"/>
        <v>48</v>
      </c>
      <c r="H28" s="4">
        <f t="shared" si="1"/>
        <v>92</v>
      </c>
      <c r="I28" s="47">
        <f t="shared" si="2"/>
        <v>5732.38</v>
      </c>
      <c r="J28" s="8">
        <v>82334</v>
      </c>
      <c r="K28" s="40">
        <f t="shared" si="3"/>
        <v>111.73998591104527</v>
      </c>
      <c r="L28" s="40">
        <f t="shared" si="4"/>
        <v>69.62348483008235</v>
      </c>
    </row>
    <row r="29" spans="2:12" ht="15" customHeight="1" thickBot="1">
      <c r="B29">
        <v>6</v>
      </c>
      <c r="C29" s="31" t="s">
        <v>41</v>
      </c>
      <c r="D29" s="4">
        <v>16</v>
      </c>
      <c r="E29" s="4">
        <v>9</v>
      </c>
      <c r="F29" s="4">
        <v>12</v>
      </c>
      <c r="G29" s="46">
        <f t="shared" si="0"/>
        <v>37</v>
      </c>
      <c r="H29" s="4">
        <f t="shared" si="1"/>
        <v>78</v>
      </c>
      <c r="I29" s="47">
        <f t="shared" si="2"/>
        <v>6474.62</v>
      </c>
      <c r="J29" s="8">
        <v>127098</v>
      </c>
      <c r="K29" s="40">
        <f t="shared" si="3"/>
        <v>61.36996648255677</v>
      </c>
      <c r="L29" s="40">
        <f t="shared" si="4"/>
        <v>50.941950306063035</v>
      </c>
    </row>
    <row r="30" spans="2:12" ht="15" customHeight="1" thickBot="1">
      <c r="B30">
        <v>7</v>
      </c>
      <c r="C30" s="31" t="s">
        <v>42</v>
      </c>
      <c r="D30" s="4">
        <v>11</v>
      </c>
      <c r="E30" s="4">
        <v>9</v>
      </c>
      <c r="F30" s="4">
        <v>13</v>
      </c>
      <c r="G30" s="46">
        <f t="shared" si="0"/>
        <v>33</v>
      </c>
      <c r="H30" s="4">
        <f t="shared" si="1"/>
        <v>64</v>
      </c>
      <c r="I30" s="47">
        <f t="shared" si="2"/>
        <v>4479.37</v>
      </c>
      <c r="J30" s="8">
        <v>60349</v>
      </c>
      <c r="K30" s="40">
        <f t="shared" si="3"/>
        <v>106.04981027026132</v>
      </c>
      <c r="L30" s="40">
        <f t="shared" si="4"/>
        <v>74.22442791098445</v>
      </c>
    </row>
    <row r="31" spans="2:12" ht="15" customHeight="1" thickBot="1">
      <c r="B31">
        <v>8</v>
      </c>
      <c r="C31" s="31" t="s">
        <v>43</v>
      </c>
      <c r="D31" s="4">
        <v>10</v>
      </c>
      <c r="E31" s="4">
        <v>11</v>
      </c>
      <c r="F31" s="4">
        <v>11</v>
      </c>
      <c r="G31" s="46">
        <f t="shared" si="0"/>
        <v>32</v>
      </c>
      <c r="H31" s="4">
        <f t="shared" si="1"/>
        <v>63</v>
      </c>
      <c r="I31" s="47">
        <f t="shared" si="2"/>
        <v>4087.73</v>
      </c>
      <c r="J31" s="8">
        <v>57968</v>
      </c>
      <c r="K31" s="40">
        <f t="shared" si="3"/>
        <v>108.68065139387248</v>
      </c>
      <c r="L31" s="40">
        <f t="shared" si="4"/>
        <v>70.51700938448799</v>
      </c>
    </row>
    <row r="32" spans="2:12" ht="15" customHeight="1" thickBot="1">
      <c r="B32">
        <v>9</v>
      </c>
      <c r="C32" s="31" t="s">
        <v>71</v>
      </c>
      <c r="D32" s="4">
        <v>9</v>
      </c>
      <c r="E32" s="4">
        <v>12</v>
      </c>
      <c r="F32" s="4">
        <v>9</v>
      </c>
      <c r="G32" s="46">
        <f t="shared" si="0"/>
        <v>30</v>
      </c>
      <c r="H32" s="4">
        <f t="shared" si="1"/>
        <v>60</v>
      </c>
      <c r="I32" s="47">
        <f t="shared" si="2"/>
        <v>3689.91</v>
      </c>
      <c r="J32" s="8">
        <v>48508</v>
      </c>
      <c r="K32" s="40">
        <f t="shared" si="3"/>
        <v>123.69093757730683</v>
      </c>
      <c r="L32" s="40">
        <f t="shared" si="4"/>
        <v>76.06807124598004</v>
      </c>
    </row>
    <row r="33" spans="2:12" ht="15" customHeight="1" thickBot="1">
      <c r="B33">
        <v>10</v>
      </c>
      <c r="C33" s="31" t="s">
        <v>44</v>
      </c>
      <c r="D33" s="4">
        <v>9</v>
      </c>
      <c r="E33" s="4">
        <v>9</v>
      </c>
      <c r="F33" s="4">
        <v>12</v>
      </c>
      <c r="G33" s="46">
        <f t="shared" si="0"/>
        <v>30</v>
      </c>
      <c r="H33" s="4">
        <f t="shared" si="1"/>
        <v>57</v>
      </c>
      <c r="I33" s="47">
        <f t="shared" si="2"/>
        <v>3678.12</v>
      </c>
      <c r="J33" s="8">
        <v>60252</v>
      </c>
      <c r="K33" s="40">
        <f t="shared" si="3"/>
        <v>94.60266879107748</v>
      </c>
      <c r="L33" s="40">
        <f t="shared" si="4"/>
        <v>61.04560844453296</v>
      </c>
    </row>
    <row r="34" spans="2:12" ht="15" customHeight="1" thickBot="1">
      <c r="B34">
        <v>11</v>
      </c>
      <c r="C34" s="31" t="s">
        <v>45</v>
      </c>
      <c r="D34" s="4">
        <v>9</v>
      </c>
      <c r="E34" s="4">
        <v>7</v>
      </c>
      <c r="F34" s="4">
        <v>11</v>
      </c>
      <c r="G34" s="46">
        <f t="shared" si="0"/>
        <v>27</v>
      </c>
      <c r="H34" s="4">
        <f t="shared" si="1"/>
        <v>52</v>
      </c>
      <c r="I34" s="47">
        <f t="shared" si="2"/>
        <v>3663.51</v>
      </c>
      <c r="J34" s="8">
        <v>11299</v>
      </c>
      <c r="K34" s="40">
        <f t="shared" si="3"/>
        <v>460.2177183821577</v>
      </c>
      <c r="L34" s="40">
        <f t="shared" si="4"/>
        <v>324.2331179750421</v>
      </c>
    </row>
    <row r="35" spans="2:12" ht="15" customHeight="1" thickBot="1">
      <c r="B35">
        <v>12</v>
      </c>
      <c r="C35" s="31" t="s">
        <v>46</v>
      </c>
      <c r="D35" s="4">
        <v>9</v>
      </c>
      <c r="E35" s="4">
        <v>5</v>
      </c>
      <c r="F35" s="4">
        <v>9</v>
      </c>
      <c r="G35" s="46">
        <f t="shared" si="0"/>
        <v>23</v>
      </c>
      <c r="H35" s="4">
        <f t="shared" si="1"/>
        <v>46</v>
      </c>
      <c r="I35" s="47">
        <f t="shared" si="2"/>
        <v>3646.65</v>
      </c>
      <c r="J35" s="8">
        <v>47836</v>
      </c>
      <c r="K35" s="40">
        <f t="shared" si="3"/>
        <v>96.16188644535497</v>
      </c>
      <c r="L35" s="40">
        <f t="shared" si="4"/>
        <v>76.23233547955515</v>
      </c>
    </row>
    <row r="36" spans="2:12" ht="15" customHeight="1" thickBot="1">
      <c r="B36">
        <v>13</v>
      </c>
      <c r="C36" s="31" t="s">
        <v>47</v>
      </c>
      <c r="D36" s="4">
        <v>4</v>
      </c>
      <c r="E36" s="4">
        <v>9</v>
      </c>
      <c r="F36" s="4">
        <v>9</v>
      </c>
      <c r="G36" s="46">
        <f t="shared" si="0"/>
        <v>22</v>
      </c>
      <c r="H36" s="4">
        <f t="shared" si="1"/>
        <v>39</v>
      </c>
      <c r="I36" s="47">
        <f t="shared" si="2"/>
        <v>1673.87</v>
      </c>
      <c r="J36" s="8">
        <v>16204</v>
      </c>
      <c r="K36" s="40">
        <f t="shared" si="3"/>
        <v>240.6813132559862</v>
      </c>
      <c r="L36" s="40">
        <f t="shared" si="4"/>
        <v>103.29980251789681</v>
      </c>
    </row>
    <row r="37" spans="2:12" ht="15" customHeight="1" thickBot="1">
      <c r="B37">
        <v>14</v>
      </c>
      <c r="C37" s="31" t="s">
        <v>48</v>
      </c>
      <c r="D37" s="4">
        <v>8</v>
      </c>
      <c r="E37" s="4">
        <v>5</v>
      </c>
      <c r="F37" s="4">
        <v>6</v>
      </c>
      <c r="G37" s="46">
        <f t="shared" si="0"/>
        <v>19</v>
      </c>
      <c r="H37" s="4">
        <f t="shared" si="1"/>
        <v>40</v>
      </c>
      <c r="I37" s="47">
        <f t="shared" si="2"/>
        <v>3240.4</v>
      </c>
      <c r="J37" s="8">
        <v>22220</v>
      </c>
      <c r="K37" s="40">
        <f t="shared" si="3"/>
        <v>180.01800180018</v>
      </c>
      <c r="L37" s="40">
        <f t="shared" si="4"/>
        <v>145.83258325832585</v>
      </c>
    </row>
    <row r="38" spans="2:12" ht="15" customHeight="1" thickBot="1">
      <c r="B38">
        <v>15</v>
      </c>
      <c r="C38" s="31" t="s">
        <v>49</v>
      </c>
      <c r="D38" s="4">
        <v>3</v>
      </c>
      <c r="E38" s="4">
        <v>11</v>
      </c>
      <c r="F38" s="4">
        <v>5</v>
      </c>
      <c r="G38" s="46">
        <f t="shared" si="0"/>
        <v>19</v>
      </c>
      <c r="H38" s="4">
        <f t="shared" si="1"/>
        <v>36</v>
      </c>
      <c r="I38" s="47">
        <f t="shared" si="2"/>
        <v>1277.73</v>
      </c>
      <c r="J38" s="8">
        <v>40252</v>
      </c>
      <c r="K38" s="40">
        <f t="shared" si="3"/>
        <v>89.43654973665905</v>
      </c>
      <c r="L38" s="40">
        <f t="shared" si="4"/>
        <v>31.74326741528371</v>
      </c>
    </row>
    <row r="39" spans="2:12" ht="15" customHeight="1" thickBot="1">
      <c r="B39">
        <v>16</v>
      </c>
      <c r="C39" s="31" t="s">
        <v>50</v>
      </c>
      <c r="D39" s="4">
        <v>8</v>
      </c>
      <c r="E39" s="4">
        <v>6</v>
      </c>
      <c r="F39" s="4">
        <v>3</v>
      </c>
      <c r="G39" s="46">
        <f t="shared" si="0"/>
        <v>17</v>
      </c>
      <c r="H39" s="4">
        <f t="shared" si="1"/>
        <v>39</v>
      </c>
      <c r="I39" s="47">
        <f t="shared" si="2"/>
        <v>3239.83</v>
      </c>
      <c r="J39" s="8">
        <v>10013</v>
      </c>
      <c r="K39" s="40">
        <f t="shared" si="3"/>
        <v>389.49365824428247</v>
      </c>
      <c r="L39" s="40">
        <f t="shared" si="4"/>
        <v>323.56236892040346</v>
      </c>
    </row>
    <row r="40" spans="2:12" ht="15" customHeight="1" thickBot="1">
      <c r="B40">
        <v>17</v>
      </c>
      <c r="C40" s="31" t="s">
        <v>51</v>
      </c>
      <c r="D40" s="4">
        <v>6</v>
      </c>
      <c r="E40" s="4">
        <v>6</v>
      </c>
      <c r="F40" s="4">
        <v>4</v>
      </c>
      <c r="G40" s="46">
        <f t="shared" si="0"/>
        <v>16</v>
      </c>
      <c r="H40" s="4">
        <f t="shared" si="1"/>
        <v>34</v>
      </c>
      <c r="I40" s="47">
        <f t="shared" si="2"/>
        <v>2443.08</v>
      </c>
      <c r="J40" s="8">
        <v>10673</v>
      </c>
      <c r="K40" s="40">
        <f t="shared" si="3"/>
        <v>318.560854492645</v>
      </c>
      <c r="L40" s="40">
        <f t="shared" si="4"/>
        <v>228.90283893937973</v>
      </c>
    </row>
    <row r="41" spans="2:12" ht="15" customHeight="1" thickBot="1">
      <c r="B41">
        <v>18</v>
      </c>
      <c r="C41" s="31" t="s">
        <v>52</v>
      </c>
      <c r="D41" s="4">
        <v>2</v>
      </c>
      <c r="E41" s="4">
        <v>6</v>
      </c>
      <c r="F41" s="4">
        <v>7</v>
      </c>
      <c r="G41" s="46">
        <f t="shared" si="0"/>
        <v>15</v>
      </c>
      <c r="H41" s="4">
        <f t="shared" si="1"/>
        <v>25</v>
      </c>
      <c r="I41" s="47">
        <f t="shared" si="2"/>
        <v>851.83</v>
      </c>
      <c r="J41" s="8">
        <v>10325</v>
      </c>
      <c r="K41" s="40">
        <f t="shared" si="3"/>
        <v>242.13075060532688</v>
      </c>
      <c r="L41" s="40">
        <f t="shared" si="4"/>
        <v>82.50169491525425</v>
      </c>
    </row>
    <row r="42" spans="2:12" ht="15" customHeight="1" thickBot="1">
      <c r="B42">
        <v>19</v>
      </c>
      <c r="C42" s="31" t="s">
        <v>53</v>
      </c>
      <c r="D42" s="4">
        <v>3</v>
      </c>
      <c r="E42" s="4">
        <v>6</v>
      </c>
      <c r="F42" s="4">
        <v>3</v>
      </c>
      <c r="G42" s="46">
        <f t="shared" si="0"/>
        <v>12</v>
      </c>
      <c r="H42" s="4">
        <f t="shared" si="1"/>
        <v>24</v>
      </c>
      <c r="I42" s="47">
        <f t="shared" si="2"/>
        <v>1242.33</v>
      </c>
      <c r="J42" s="8">
        <v>32474</v>
      </c>
      <c r="K42" s="40">
        <f t="shared" si="3"/>
        <v>73.90527806860874</v>
      </c>
      <c r="L42" s="40">
        <f t="shared" si="4"/>
        <v>38.25614337623946</v>
      </c>
    </row>
    <row r="43" spans="2:12" ht="15" customHeight="1" thickBot="1">
      <c r="B43">
        <v>20</v>
      </c>
      <c r="C43" s="31" t="s">
        <v>54</v>
      </c>
      <c r="D43" s="4">
        <v>2</v>
      </c>
      <c r="E43" s="4">
        <v>1</v>
      </c>
      <c r="F43" s="4">
        <v>9</v>
      </c>
      <c r="G43" s="46">
        <f t="shared" si="0"/>
        <v>12</v>
      </c>
      <c r="H43" s="4">
        <f t="shared" si="1"/>
        <v>17</v>
      </c>
      <c r="I43" s="47">
        <f t="shared" si="2"/>
        <v>825.43</v>
      </c>
      <c r="J43" s="8">
        <v>7462</v>
      </c>
      <c r="K43" s="40">
        <f t="shared" si="3"/>
        <v>227.82095952827657</v>
      </c>
      <c r="L43" s="40">
        <f t="shared" si="4"/>
        <v>110.61779683730903</v>
      </c>
    </row>
    <row r="44" spans="2:12" ht="15" customHeight="1" thickBot="1">
      <c r="B44">
        <v>21</v>
      </c>
      <c r="C44" s="31" t="s">
        <v>55</v>
      </c>
      <c r="D44" s="4">
        <v>4</v>
      </c>
      <c r="E44" s="4">
        <v>3</v>
      </c>
      <c r="F44" s="4">
        <v>3</v>
      </c>
      <c r="G44" s="46">
        <f t="shared" si="0"/>
        <v>10</v>
      </c>
      <c r="H44" s="4">
        <f t="shared" si="1"/>
        <v>21</v>
      </c>
      <c r="I44" s="47">
        <f t="shared" si="2"/>
        <v>1623.29</v>
      </c>
      <c r="J44" s="8">
        <v>183709</v>
      </c>
      <c r="K44" s="40">
        <f t="shared" si="3"/>
        <v>11.431122046279715</v>
      </c>
      <c r="L44" s="40">
        <f t="shared" si="4"/>
        <v>8.836202907859713</v>
      </c>
    </row>
    <row r="45" spans="2:12" ht="15" customHeight="1" thickBot="1">
      <c r="B45">
        <v>22</v>
      </c>
      <c r="C45" s="31" t="s">
        <v>56</v>
      </c>
      <c r="D45" s="4">
        <v>3</v>
      </c>
      <c r="E45" s="4">
        <v>3</v>
      </c>
      <c r="F45" s="4">
        <v>4</v>
      </c>
      <c r="G45" s="46">
        <f t="shared" si="0"/>
        <v>10</v>
      </c>
      <c r="H45" s="4">
        <f t="shared" si="1"/>
        <v>19</v>
      </c>
      <c r="I45" s="47">
        <f t="shared" si="2"/>
        <v>1226.04</v>
      </c>
      <c r="J45" s="8">
        <v>68764</v>
      </c>
      <c r="K45" s="40">
        <f t="shared" si="3"/>
        <v>27.630737013553603</v>
      </c>
      <c r="L45" s="40">
        <f t="shared" si="4"/>
        <v>17.82967832005119</v>
      </c>
    </row>
    <row r="46" spans="2:12" ht="15" customHeight="1" thickBot="1">
      <c r="B46">
        <v>23</v>
      </c>
      <c r="C46" s="31" t="s">
        <v>57</v>
      </c>
      <c r="D46" s="4">
        <v>3</v>
      </c>
      <c r="E46" s="4">
        <v>2</v>
      </c>
      <c r="F46" s="4">
        <v>5</v>
      </c>
      <c r="G46" s="46">
        <f t="shared" si="0"/>
        <v>10</v>
      </c>
      <c r="H46" s="4">
        <f t="shared" si="1"/>
        <v>18</v>
      </c>
      <c r="I46" s="47">
        <f t="shared" si="2"/>
        <v>1222.11</v>
      </c>
      <c r="J46" s="8">
        <v>38641</v>
      </c>
      <c r="K46" s="40">
        <f t="shared" si="3"/>
        <v>46.58264537667245</v>
      </c>
      <c r="L46" s="40">
        <f t="shared" si="4"/>
        <v>31.627287078491758</v>
      </c>
    </row>
    <row r="47" spans="2:12" ht="15" customHeight="1" thickBot="1">
      <c r="B47">
        <v>24</v>
      </c>
      <c r="C47" s="31" t="s">
        <v>58</v>
      </c>
      <c r="D47" s="4">
        <v>3</v>
      </c>
      <c r="E47" s="4">
        <v>1</v>
      </c>
      <c r="F47" s="4">
        <v>4</v>
      </c>
      <c r="G47" s="46">
        <f t="shared" si="0"/>
        <v>8</v>
      </c>
      <c r="H47" s="4">
        <f t="shared" si="1"/>
        <v>15</v>
      </c>
      <c r="I47" s="47">
        <f t="shared" si="2"/>
        <v>1213.68</v>
      </c>
      <c r="J47" s="8">
        <v>64721</v>
      </c>
      <c r="K47" s="40">
        <f t="shared" si="3"/>
        <v>23.176403331221707</v>
      </c>
      <c r="L47" s="40">
        <f t="shared" si="4"/>
        <v>18.752491463358105</v>
      </c>
    </row>
    <row r="48" spans="2:12" ht="15" customHeight="1" thickBot="1">
      <c r="B48">
        <v>25</v>
      </c>
      <c r="C48" s="31" t="s">
        <v>59</v>
      </c>
      <c r="D48" s="4">
        <v>2</v>
      </c>
      <c r="E48" s="4">
        <v>0</v>
      </c>
      <c r="F48" s="4">
        <v>6</v>
      </c>
      <c r="G48" s="46">
        <f t="shared" si="0"/>
        <v>8</v>
      </c>
      <c r="H48" s="4">
        <f t="shared" si="1"/>
        <v>12</v>
      </c>
      <c r="I48" s="47">
        <f t="shared" si="2"/>
        <v>812.5</v>
      </c>
      <c r="J48" s="8">
        <v>5395</v>
      </c>
      <c r="K48" s="40">
        <f t="shared" si="3"/>
        <v>222.42817423540316</v>
      </c>
      <c r="L48" s="40">
        <f t="shared" si="4"/>
        <v>150.60240963855424</v>
      </c>
    </row>
    <row r="49" spans="2:12" ht="15" customHeight="1" thickBot="1">
      <c r="B49">
        <v>26</v>
      </c>
      <c r="C49" s="31" t="s">
        <v>60</v>
      </c>
      <c r="D49" s="4">
        <v>1</v>
      </c>
      <c r="E49" s="4">
        <v>4</v>
      </c>
      <c r="F49" s="4">
        <v>3</v>
      </c>
      <c r="G49" s="46">
        <f t="shared" si="0"/>
        <v>8</v>
      </c>
      <c r="H49" s="4">
        <f t="shared" si="1"/>
        <v>14</v>
      </c>
      <c r="I49" s="47">
        <f t="shared" si="2"/>
        <v>430.97</v>
      </c>
      <c r="J49" s="8">
        <v>16874</v>
      </c>
      <c r="K49" s="40">
        <f t="shared" si="3"/>
        <v>82.96787957804906</v>
      </c>
      <c r="L49" s="40">
        <f t="shared" si="4"/>
        <v>25.540476472679867</v>
      </c>
    </row>
    <row r="50" spans="2:12" ht="15" customHeight="1" thickBot="1">
      <c r="B50">
        <v>27</v>
      </c>
      <c r="C50" s="31" t="s">
        <v>61</v>
      </c>
      <c r="D50" s="4">
        <v>1</v>
      </c>
      <c r="E50" s="4">
        <v>3</v>
      </c>
      <c r="F50" s="4">
        <v>4</v>
      </c>
      <c r="G50" s="46">
        <f t="shared" si="0"/>
        <v>8</v>
      </c>
      <c r="H50" s="4">
        <f t="shared" si="1"/>
        <v>13</v>
      </c>
      <c r="I50" s="47">
        <f t="shared" si="2"/>
        <v>427.04</v>
      </c>
      <c r="J50" s="8">
        <v>10232</v>
      </c>
      <c r="K50" s="40">
        <f t="shared" si="3"/>
        <v>127.05238467552776</v>
      </c>
      <c r="L50" s="40">
        <f t="shared" si="4"/>
        <v>41.735731039874906</v>
      </c>
    </row>
    <row r="51" spans="2:12" ht="15" customHeight="1" thickBot="1">
      <c r="B51">
        <v>28</v>
      </c>
      <c r="C51" s="31" t="s">
        <v>62</v>
      </c>
      <c r="D51" s="4">
        <v>4</v>
      </c>
      <c r="E51" s="4">
        <v>1</v>
      </c>
      <c r="F51" s="4">
        <v>2</v>
      </c>
      <c r="G51" s="46">
        <f t="shared" si="0"/>
        <v>7</v>
      </c>
      <c r="H51" s="4">
        <f t="shared" si="1"/>
        <v>16</v>
      </c>
      <c r="I51" s="47">
        <f t="shared" si="2"/>
        <v>1608.68</v>
      </c>
      <c r="J51" s="8">
        <v>8878</v>
      </c>
      <c r="K51" s="40">
        <f t="shared" si="3"/>
        <v>180.22077044379364</v>
      </c>
      <c r="L51" s="40">
        <f t="shared" si="4"/>
        <v>181.19846812345122</v>
      </c>
    </row>
    <row r="52" spans="2:12" ht="15" customHeight="1" thickBot="1">
      <c r="B52">
        <v>29</v>
      </c>
      <c r="C52" s="31" t="s">
        <v>63</v>
      </c>
      <c r="D52" s="4">
        <v>2</v>
      </c>
      <c r="E52" s="4">
        <v>4</v>
      </c>
      <c r="F52" s="4">
        <v>1</v>
      </c>
      <c r="G52" s="46">
        <f t="shared" si="0"/>
        <v>7</v>
      </c>
      <c r="H52" s="4">
        <f t="shared" si="1"/>
        <v>15</v>
      </c>
      <c r="I52" s="47">
        <f t="shared" si="2"/>
        <v>825.97</v>
      </c>
      <c r="J52" s="8">
        <v>8197</v>
      </c>
      <c r="K52" s="40">
        <f t="shared" si="3"/>
        <v>182.9937782115408</v>
      </c>
      <c r="L52" s="40">
        <f t="shared" si="4"/>
        <v>100.76491399292425</v>
      </c>
    </row>
    <row r="53" spans="2:12" ht="15" customHeight="1" thickBot="1">
      <c r="B53">
        <v>30</v>
      </c>
      <c r="C53" s="31" t="s">
        <v>64</v>
      </c>
      <c r="D53" s="4">
        <v>2</v>
      </c>
      <c r="E53" s="4">
        <v>3</v>
      </c>
      <c r="F53" s="4">
        <v>2</v>
      </c>
      <c r="G53" s="46">
        <f t="shared" si="0"/>
        <v>7</v>
      </c>
      <c r="H53" s="4">
        <f t="shared" si="1"/>
        <v>14</v>
      </c>
      <c r="I53" s="47">
        <f t="shared" si="2"/>
        <v>822.04</v>
      </c>
      <c r="J53" s="8">
        <v>67580</v>
      </c>
      <c r="K53" s="40">
        <f t="shared" si="3"/>
        <v>20.71618822136727</v>
      </c>
      <c r="L53" s="40">
        <f t="shared" si="4"/>
        <v>12.16395383249482</v>
      </c>
    </row>
    <row r="54" spans="2:12" ht="15" customHeight="1" thickBot="1">
      <c r="B54">
        <v>31</v>
      </c>
      <c r="C54" s="31" t="s">
        <v>65</v>
      </c>
      <c r="D54" s="4">
        <v>1</v>
      </c>
      <c r="E54" s="4">
        <v>4</v>
      </c>
      <c r="F54" s="4">
        <v>2</v>
      </c>
      <c r="G54" s="46">
        <f t="shared" si="0"/>
        <v>7</v>
      </c>
      <c r="H54" s="4">
        <f t="shared" si="1"/>
        <v>13</v>
      </c>
      <c r="I54" s="47">
        <f t="shared" si="2"/>
        <v>428.72</v>
      </c>
      <c r="J54" s="8">
        <v>31814</v>
      </c>
      <c r="K54" s="40">
        <f t="shared" si="3"/>
        <v>40.8625133588986</v>
      </c>
      <c r="L54" s="40">
        <f t="shared" si="4"/>
        <v>13.475828251713082</v>
      </c>
    </row>
    <row r="55" spans="2:12" ht="15" customHeight="1" thickBot="1">
      <c r="B55">
        <v>32</v>
      </c>
      <c r="C55" s="31" t="s">
        <v>66</v>
      </c>
      <c r="D55" s="4">
        <v>5</v>
      </c>
      <c r="E55" s="4">
        <v>0</v>
      </c>
      <c r="F55" s="4">
        <v>1</v>
      </c>
      <c r="G55" s="46">
        <f t="shared" si="0"/>
        <v>6</v>
      </c>
      <c r="H55" s="4">
        <f t="shared" si="1"/>
        <v>16</v>
      </c>
      <c r="I55" s="47">
        <f t="shared" si="2"/>
        <v>1999.75</v>
      </c>
      <c r="J55" s="8">
        <v>4563</v>
      </c>
      <c r="K55" s="40">
        <f t="shared" si="3"/>
        <v>350.6465044926584</v>
      </c>
      <c r="L55" s="40">
        <f t="shared" si="4"/>
        <v>438.25334209949597</v>
      </c>
    </row>
    <row r="56" spans="2:12" ht="15" customHeight="1" thickBot="1">
      <c r="B56">
        <v>33</v>
      </c>
      <c r="C56" s="31" t="s">
        <v>67</v>
      </c>
      <c r="D56" s="4">
        <v>2</v>
      </c>
      <c r="E56" s="4">
        <v>2</v>
      </c>
      <c r="F56" s="4">
        <v>2</v>
      </c>
      <c r="G56" s="46">
        <f t="shared" si="0"/>
        <v>6</v>
      </c>
      <c r="H56" s="4">
        <f t="shared" si="1"/>
        <v>12</v>
      </c>
      <c r="I56" s="47">
        <f t="shared" si="2"/>
        <v>815.86</v>
      </c>
      <c r="J56" s="8">
        <v>69019</v>
      </c>
      <c r="K56" s="40">
        <f t="shared" si="3"/>
        <v>17.386516756255524</v>
      </c>
      <c r="L56" s="40">
        <f t="shared" si="4"/>
        <v>11.820802967298858</v>
      </c>
    </row>
    <row r="57" spans="2:12" ht="15" customHeight="1" thickBot="1">
      <c r="B57">
        <v>34</v>
      </c>
      <c r="C57" s="31" t="s">
        <v>68</v>
      </c>
      <c r="D57" s="4">
        <v>2</v>
      </c>
      <c r="E57" s="4">
        <v>2</v>
      </c>
      <c r="F57" s="4">
        <v>2</v>
      </c>
      <c r="G57" s="46">
        <f t="shared" si="0"/>
        <v>6</v>
      </c>
      <c r="H57" s="4">
        <f t="shared" si="1"/>
        <v>12</v>
      </c>
      <c r="I57" s="47">
        <f t="shared" si="2"/>
        <v>815.86</v>
      </c>
      <c r="J57" s="8">
        <v>5435</v>
      </c>
      <c r="K57" s="40">
        <f t="shared" si="3"/>
        <v>220.79116835326585</v>
      </c>
      <c r="L57" s="40">
        <f t="shared" si="4"/>
        <v>150.11223551057958</v>
      </c>
    </row>
    <row r="58" spans="2:12" ht="15" customHeight="1" thickBot="1">
      <c r="B58">
        <v>35</v>
      </c>
      <c r="C58" s="31" t="s">
        <v>69</v>
      </c>
      <c r="D58" s="4">
        <v>2</v>
      </c>
      <c r="E58" s="4">
        <v>0</v>
      </c>
      <c r="F58" s="4">
        <v>4</v>
      </c>
      <c r="G58" s="46">
        <f t="shared" si="0"/>
        <v>6</v>
      </c>
      <c r="H58" s="4">
        <f t="shared" si="1"/>
        <v>10</v>
      </c>
      <c r="I58" s="47">
        <f t="shared" si="2"/>
        <v>808</v>
      </c>
      <c r="J58" s="8">
        <v>39077</v>
      </c>
      <c r="K58" s="40">
        <f t="shared" si="3"/>
        <v>25.590500806100774</v>
      </c>
      <c r="L58" s="40">
        <f t="shared" si="4"/>
        <v>20.67712465132943</v>
      </c>
    </row>
    <row r="59" spans="2:12" ht="15" customHeight="1" thickBot="1">
      <c r="B59">
        <v>36</v>
      </c>
      <c r="C59" s="31" t="s">
        <v>70</v>
      </c>
      <c r="D59" s="4">
        <v>1</v>
      </c>
      <c r="E59" s="4">
        <v>3</v>
      </c>
      <c r="F59" s="4">
        <v>2</v>
      </c>
      <c r="G59" s="46">
        <f t="shared" si="0"/>
        <v>6</v>
      </c>
      <c r="H59" s="4">
        <f t="shared" si="1"/>
        <v>11</v>
      </c>
      <c r="I59" s="47">
        <f t="shared" si="2"/>
        <v>422.54</v>
      </c>
      <c r="J59" s="8">
        <v>42179</v>
      </c>
      <c r="K59" s="40">
        <f t="shared" si="3"/>
        <v>26.079328575831575</v>
      </c>
      <c r="L59" s="40">
        <f t="shared" si="4"/>
        <v>10.017781360392613</v>
      </c>
    </row>
    <row r="60" spans="2:12" ht="15" customHeight="1" thickBot="1">
      <c r="B60">
        <v>37</v>
      </c>
      <c r="C60" s="31" t="s">
        <v>72</v>
      </c>
      <c r="D60" s="4">
        <v>3</v>
      </c>
      <c r="E60" s="4">
        <v>2</v>
      </c>
      <c r="F60" s="4">
        <v>0</v>
      </c>
      <c r="G60" s="46">
        <f t="shared" si="0"/>
        <v>5</v>
      </c>
      <c r="H60" s="4">
        <f t="shared" si="1"/>
        <v>13</v>
      </c>
      <c r="I60" s="47">
        <f t="shared" si="2"/>
        <v>1210.86</v>
      </c>
      <c r="J60" s="8">
        <v>3986</v>
      </c>
      <c r="K60" s="40">
        <f t="shared" si="3"/>
        <v>326.1414952333166</v>
      </c>
      <c r="L60" s="40">
        <f t="shared" si="4"/>
        <v>303.7782237832413</v>
      </c>
    </row>
    <row r="61" spans="2:12" ht="15" customHeight="1" thickBot="1">
      <c r="B61">
        <v>38</v>
      </c>
      <c r="C61" s="31" t="s">
        <v>73</v>
      </c>
      <c r="D61" s="4">
        <v>2</v>
      </c>
      <c r="E61" s="4">
        <v>2</v>
      </c>
      <c r="F61" s="4">
        <v>1</v>
      </c>
      <c r="G61" s="46">
        <f t="shared" si="0"/>
        <v>5</v>
      </c>
      <c r="H61" s="4">
        <f t="shared" si="1"/>
        <v>11</v>
      </c>
      <c r="I61" s="47">
        <f t="shared" si="2"/>
        <v>813.61</v>
      </c>
      <c r="J61" s="8">
        <v>22726</v>
      </c>
      <c r="K61" s="40">
        <f t="shared" si="3"/>
        <v>48.4027105517909</v>
      </c>
      <c r="L61" s="40">
        <f t="shared" si="4"/>
        <v>35.80084484731145</v>
      </c>
    </row>
    <row r="62" spans="2:12" ht="15" customHeight="1" thickBot="1">
      <c r="B62">
        <v>39</v>
      </c>
      <c r="C62" s="31" t="s">
        <v>74</v>
      </c>
      <c r="D62" s="4">
        <v>2</v>
      </c>
      <c r="E62" s="4">
        <v>1</v>
      </c>
      <c r="F62" s="4">
        <v>2</v>
      </c>
      <c r="G62" s="46">
        <f t="shared" si="0"/>
        <v>5</v>
      </c>
      <c r="H62" s="4">
        <f t="shared" si="1"/>
        <v>10</v>
      </c>
      <c r="I62" s="47">
        <f t="shared" si="2"/>
        <v>809.68</v>
      </c>
      <c r="J62" s="8">
        <v>2722</v>
      </c>
      <c r="K62" s="40">
        <f t="shared" si="3"/>
        <v>367.37692872887584</v>
      </c>
      <c r="L62" s="40">
        <f t="shared" si="4"/>
        <v>297.45775165319617</v>
      </c>
    </row>
    <row r="63" spans="2:12" ht="15" customHeight="1" thickBot="1">
      <c r="B63">
        <v>40</v>
      </c>
      <c r="C63" s="31" t="s">
        <v>9</v>
      </c>
      <c r="D63" s="4">
        <v>2</v>
      </c>
      <c r="E63" s="4">
        <v>1</v>
      </c>
      <c r="F63" s="4">
        <v>2</v>
      </c>
      <c r="G63" s="46">
        <f t="shared" si="0"/>
        <v>5</v>
      </c>
      <c r="H63" s="4">
        <f t="shared" si="1"/>
        <v>10</v>
      </c>
      <c r="I63" s="47">
        <f t="shared" si="2"/>
        <v>809.68</v>
      </c>
      <c r="J63" s="8">
        <v>26445</v>
      </c>
      <c r="K63" s="40">
        <f t="shared" si="3"/>
        <v>37.814331631688404</v>
      </c>
      <c r="L63" s="40">
        <f t="shared" si="4"/>
        <v>30.61750803554547</v>
      </c>
    </row>
    <row r="64" spans="2:12" ht="15" customHeight="1" thickBot="1">
      <c r="B64">
        <v>41</v>
      </c>
      <c r="C64" s="31" t="s">
        <v>75</v>
      </c>
      <c r="D64" s="4">
        <v>1</v>
      </c>
      <c r="E64" s="4">
        <v>2</v>
      </c>
      <c r="F64" s="4">
        <v>2</v>
      </c>
      <c r="G64" s="46">
        <f t="shared" si="0"/>
        <v>5</v>
      </c>
      <c r="H64" s="4">
        <f t="shared" si="1"/>
        <v>9</v>
      </c>
      <c r="I64" s="47">
        <f t="shared" si="2"/>
        <v>416.36</v>
      </c>
      <c r="J64" s="8">
        <v>4419</v>
      </c>
      <c r="K64" s="40">
        <f t="shared" si="3"/>
        <v>203.66598778004072</v>
      </c>
      <c r="L64" s="40">
        <f t="shared" si="4"/>
        <v>94.22041185788642</v>
      </c>
    </row>
    <row r="65" spans="2:12" ht="15" customHeight="1" thickBot="1">
      <c r="B65">
        <v>42</v>
      </c>
      <c r="C65" s="31" t="s">
        <v>76</v>
      </c>
      <c r="D65" s="4">
        <v>1</v>
      </c>
      <c r="E65" s="4">
        <v>1</v>
      </c>
      <c r="F65" s="4">
        <v>3</v>
      </c>
      <c r="G65" s="46">
        <f t="shared" si="0"/>
        <v>5</v>
      </c>
      <c r="H65" s="4">
        <f t="shared" si="1"/>
        <v>8</v>
      </c>
      <c r="I65" s="47">
        <f t="shared" si="2"/>
        <v>412.43</v>
      </c>
      <c r="J65" s="8">
        <v>75928</v>
      </c>
      <c r="K65" s="40">
        <f t="shared" si="3"/>
        <v>10.536297545042673</v>
      </c>
      <c r="L65" s="40">
        <f t="shared" si="4"/>
        <v>5.431856495627437</v>
      </c>
    </row>
    <row r="66" spans="2:12" ht="15" customHeight="1" thickBot="1">
      <c r="B66">
        <v>43</v>
      </c>
      <c r="C66" s="31" t="s">
        <v>77</v>
      </c>
      <c r="D66" s="4">
        <v>1</v>
      </c>
      <c r="E66" s="4">
        <v>1</v>
      </c>
      <c r="F66" s="4">
        <v>3</v>
      </c>
      <c r="G66" s="46">
        <f t="shared" si="0"/>
        <v>5</v>
      </c>
      <c r="H66" s="4">
        <f t="shared" si="1"/>
        <v>8</v>
      </c>
      <c r="I66" s="47">
        <f t="shared" si="2"/>
        <v>412.43</v>
      </c>
      <c r="J66" s="8">
        <v>7323</v>
      </c>
      <c r="K66" s="40">
        <f t="shared" si="3"/>
        <v>109.24484500887614</v>
      </c>
      <c r="L66" s="40">
        <f t="shared" si="4"/>
        <v>56.319814283763485</v>
      </c>
    </row>
    <row r="67" spans="2:12" ht="15" customHeight="1" thickBot="1">
      <c r="B67">
        <v>44</v>
      </c>
      <c r="C67" s="31" t="s">
        <v>90</v>
      </c>
      <c r="D67" s="4">
        <v>1</v>
      </c>
      <c r="E67" s="4">
        <v>0</v>
      </c>
      <c r="F67" s="4">
        <v>4</v>
      </c>
      <c r="G67" s="46">
        <f t="shared" si="0"/>
        <v>5</v>
      </c>
      <c r="H67" s="4">
        <f t="shared" si="1"/>
        <v>7</v>
      </c>
      <c r="I67" s="47">
        <f t="shared" si="2"/>
        <v>408.5</v>
      </c>
      <c r="J67" s="8">
        <v>7902</v>
      </c>
      <c r="K67" s="40">
        <f t="shared" si="3"/>
        <v>88.58516831181979</v>
      </c>
      <c r="L67" s="40">
        <f t="shared" si="4"/>
        <v>51.69577322196912</v>
      </c>
    </row>
    <row r="68" spans="2:12" ht="15" customHeight="1" thickBot="1">
      <c r="B68">
        <v>45</v>
      </c>
      <c r="C68" s="31" t="s">
        <v>91</v>
      </c>
      <c r="D68" s="4">
        <v>0</v>
      </c>
      <c r="E68" s="4">
        <v>4</v>
      </c>
      <c r="F68" s="4">
        <v>1</v>
      </c>
      <c r="G68" s="46">
        <f t="shared" si="0"/>
        <v>5</v>
      </c>
      <c r="H68" s="4">
        <f t="shared" si="1"/>
        <v>9</v>
      </c>
      <c r="I68" s="47">
        <f t="shared" si="2"/>
        <v>26.97</v>
      </c>
      <c r="J68" s="8">
        <v>22602</v>
      </c>
      <c r="K68" s="40">
        <f t="shared" si="3"/>
        <v>39.819485001327315</v>
      </c>
      <c r="L68" s="40">
        <f t="shared" si="4"/>
        <v>1.1932572338731084</v>
      </c>
    </row>
    <row r="69" spans="2:12" ht="15" customHeight="1" thickBot="1">
      <c r="B69">
        <v>46</v>
      </c>
      <c r="C69" s="31" t="s">
        <v>92</v>
      </c>
      <c r="D69" s="4">
        <v>2</v>
      </c>
      <c r="E69" s="4">
        <v>2</v>
      </c>
      <c r="F69" s="4">
        <v>0</v>
      </c>
      <c r="G69" s="46">
        <f t="shared" si="0"/>
        <v>4</v>
      </c>
      <c r="H69" s="4">
        <f t="shared" si="1"/>
        <v>10</v>
      </c>
      <c r="I69" s="47">
        <f t="shared" si="2"/>
        <v>811.36</v>
      </c>
      <c r="J69" s="8">
        <v>4924</v>
      </c>
      <c r="K69" s="40">
        <f t="shared" si="3"/>
        <v>203.08692120227457</v>
      </c>
      <c r="L69" s="40">
        <f t="shared" si="4"/>
        <v>164.7766043866775</v>
      </c>
    </row>
    <row r="70" spans="2:12" ht="15" customHeight="1" thickBot="1">
      <c r="B70">
        <v>47</v>
      </c>
      <c r="C70" s="31" t="s">
        <v>93</v>
      </c>
      <c r="D70" s="4">
        <v>1</v>
      </c>
      <c r="E70" s="4">
        <v>1</v>
      </c>
      <c r="F70" s="4">
        <v>2</v>
      </c>
      <c r="G70" s="46">
        <f t="shared" si="0"/>
        <v>4</v>
      </c>
      <c r="H70" s="4">
        <f t="shared" si="1"/>
        <v>7</v>
      </c>
      <c r="I70" s="47">
        <f t="shared" si="2"/>
        <v>410.18</v>
      </c>
      <c r="J70" s="8">
        <v>237914</v>
      </c>
      <c r="K70" s="40">
        <f t="shared" si="3"/>
        <v>2.942239632808494</v>
      </c>
      <c r="L70" s="40">
        <f t="shared" si="4"/>
        <v>1.7240683608362688</v>
      </c>
    </row>
    <row r="71" spans="2:12" ht="15" customHeight="1" thickBot="1">
      <c r="B71">
        <v>48</v>
      </c>
      <c r="C71" s="31" t="s">
        <v>94</v>
      </c>
      <c r="D71" s="4">
        <v>0</v>
      </c>
      <c r="E71" s="4">
        <v>4</v>
      </c>
      <c r="F71" s="4">
        <v>0</v>
      </c>
      <c r="G71" s="46">
        <f t="shared" si="0"/>
        <v>4</v>
      </c>
      <c r="H71" s="4">
        <f t="shared" si="1"/>
        <v>8</v>
      </c>
      <c r="I71" s="47">
        <f t="shared" si="2"/>
        <v>24.72</v>
      </c>
      <c r="J71" s="8">
        <v>2338</v>
      </c>
      <c r="K71" s="40">
        <f t="shared" si="3"/>
        <v>342.1727972626176</v>
      </c>
      <c r="L71" s="40">
        <f t="shared" si="4"/>
        <v>10.573139435414884</v>
      </c>
    </row>
    <row r="72" spans="2:12" ht="15" customHeight="1" thickBot="1">
      <c r="B72">
        <v>49</v>
      </c>
      <c r="C72" s="31" t="s">
        <v>95</v>
      </c>
      <c r="D72" s="4">
        <v>0</v>
      </c>
      <c r="E72" s="4">
        <v>3</v>
      </c>
      <c r="F72" s="4">
        <v>1</v>
      </c>
      <c r="G72" s="46">
        <f t="shared" si="0"/>
        <v>4</v>
      </c>
      <c r="H72" s="4">
        <f t="shared" si="1"/>
        <v>7</v>
      </c>
      <c r="I72" s="47">
        <f t="shared" si="2"/>
        <v>20.79</v>
      </c>
      <c r="J72" s="8">
        <v>106184</v>
      </c>
      <c r="K72" s="40">
        <f t="shared" si="3"/>
        <v>6.592330294582989</v>
      </c>
      <c r="L72" s="40">
        <f t="shared" si="4"/>
        <v>0.19579220974911474</v>
      </c>
    </row>
    <row r="73" spans="2:12" ht="15" customHeight="1" thickBot="1">
      <c r="B73">
        <v>50</v>
      </c>
      <c r="C73" s="31" t="s">
        <v>96</v>
      </c>
      <c r="D73" s="4">
        <v>0</v>
      </c>
      <c r="E73" s="4">
        <v>1</v>
      </c>
      <c r="F73" s="4">
        <v>3</v>
      </c>
      <c r="G73" s="46">
        <f t="shared" si="0"/>
        <v>4</v>
      </c>
      <c r="H73" s="4">
        <f t="shared" si="1"/>
        <v>5</v>
      </c>
      <c r="I73" s="47">
        <f t="shared" si="2"/>
        <v>12.93</v>
      </c>
      <c r="J73" s="8">
        <v>1936</v>
      </c>
      <c r="K73" s="40">
        <f t="shared" si="3"/>
        <v>258.26446280991735</v>
      </c>
      <c r="L73" s="40">
        <f t="shared" si="4"/>
        <v>6.678719008264463</v>
      </c>
    </row>
    <row r="74" spans="2:12" ht="15" customHeight="1" thickBot="1">
      <c r="B74">
        <v>51</v>
      </c>
      <c r="C74" s="31" t="s">
        <v>97</v>
      </c>
      <c r="D74" s="4">
        <v>2</v>
      </c>
      <c r="E74" s="4">
        <v>1</v>
      </c>
      <c r="F74" s="4">
        <v>0</v>
      </c>
      <c r="G74" s="46">
        <f t="shared" si="0"/>
        <v>3</v>
      </c>
      <c r="H74" s="4">
        <f t="shared" si="1"/>
        <v>8</v>
      </c>
      <c r="I74" s="47">
        <f t="shared" si="2"/>
        <v>805.18</v>
      </c>
      <c r="J74" s="8">
        <v>32154</v>
      </c>
      <c r="K74" s="40">
        <f t="shared" si="3"/>
        <v>24.880263730795548</v>
      </c>
      <c r="L74" s="40">
        <f t="shared" si="4"/>
        <v>25.041363438452443</v>
      </c>
    </row>
    <row r="75" spans="2:12" ht="15" customHeight="1" thickBot="1">
      <c r="B75">
        <v>52</v>
      </c>
      <c r="C75" s="31" t="s">
        <v>98</v>
      </c>
      <c r="D75" s="4">
        <v>2</v>
      </c>
      <c r="E75" s="4">
        <v>0</v>
      </c>
      <c r="F75" s="4">
        <v>1</v>
      </c>
      <c r="G75" s="46">
        <f t="shared" si="0"/>
        <v>3</v>
      </c>
      <c r="H75" s="4">
        <f t="shared" si="1"/>
        <v>7</v>
      </c>
      <c r="I75" s="47">
        <f t="shared" si="2"/>
        <v>801.25</v>
      </c>
      <c r="J75" s="8">
        <v>15797</v>
      </c>
      <c r="K75" s="40">
        <f t="shared" si="3"/>
        <v>44.31221117933785</v>
      </c>
      <c r="L75" s="40">
        <f t="shared" si="4"/>
        <v>50.72165601063493</v>
      </c>
    </row>
    <row r="76" spans="2:12" ht="15" customHeight="1" thickBot="1">
      <c r="B76">
        <v>53</v>
      </c>
      <c r="C76" s="31" t="s">
        <v>99</v>
      </c>
      <c r="D76" s="4">
        <v>1</v>
      </c>
      <c r="E76" s="4">
        <v>2</v>
      </c>
      <c r="F76" s="4">
        <v>0</v>
      </c>
      <c r="G76" s="46">
        <f t="shared" si="0"/>
        <v>3</v>
      </c>
      <c r="H76" s="4">
        <f t="shared" si="1"/>
        <v>7</v>
      </c>
      <c r="I76" s="47">
        <f t="shared" si="2"/>
        <v>411.86</v>
      </c>
      <c r="J76" s="8">
        <v>3591</v>
      </c>
      <c r="K76" s="40">
        <f t="shared" si="3"/>
        <v>194.93177387914233</v>
      </c>
      <c r="L76" s="40">
        <f t="shared" si="4"/>
        <v>114.69228627123364</v>
      </c>
    </row>
    <row r="77" spans="2:12" ht="15" customHeight="1" thickBot="1">
      <c r="B77">
        <v>54</v>
      </c>
      <c r="C77" s="31" t="s">
        <v>100</v>
      </c>
      <c r="D77" s="4">
        <v>1</v>
      </c>
      <c r="E77" s="4">
        <v>1</v>
      </c>
      <c r="F77" s="4">
        <v>1</v>
      </c>
      <c r="G77" s="46">
        <f t="shared" si="0"/>
        <v>3</v>
      </c>
      <c r="H77" s="4">
        <f t="shared" si="1"/>
        <v>6</v>
      </c>
      <c r="I77" s="47">
        <f t="shared" si="2"/>
        <v>407.93</v>
      </c>
      <c r="J77" s="8">
        <v>12577</v>
      </c>
      <c r="K77" s="40">
        <f t="shared" si="3"/>
        <v>47.70613023773555</v>
      </c>
      <c r="L77" s="40">
        <f t="shared" si="4"/>
        <v>32.43460284646577</v>
      </c>
    </row>
    <row r="78" spans="2:12" ht="15" customHeight="1" thickBot="1">
      <c r="B78">
        <v>55</v>
      </c>
      <c r="C78" s="31" t="s">
        <v>101</v>
      </c>
      <c r="D78" s="4">
        <v>1</v>
      </c>
      <c r="E78" s="4">
        <v>0</v>
      </c>
      <c r="F78" s="4">
        <v>2</v>
      </c>
      <c r="G78" s="46">
        <f t="shared" si="0"/>
        <v>3</v>
      </c>
      <c r="H78" s="4">
        <f t="shared" si="1"/>
        <v>5</v>
      </c>
      <c r="I78" s="47">
        <f t="shared" si="2"/>
        <v>404</v>
      </c>
      <c r="J78" s="8">
        <v>10291</v>
      </c>
      <c r="K78" s="40">
        <f t="shared" si="3"/>
        <v>48.586143231950246</v>
      </c>
      <c r="L78" s="40">
        <f t="shared" si="4"/>
        <v>39.2576037314158</v>
      </c>
    </row>
    <row r="79" spans="2:12" ht="15" customHeight="1" thickBot="1">
      <c r="B79">
        <v>56</v>
      </c>
      <c r="C79" s="31" t="s">
        <v>102</v>
      </c>
      <c r="D79" s="4">
        <v>0</v>
      </c>
      <c r="E79" s="4">
        <v>2</v>
      </c>
      <c r="F79" s="4">
        <v>1</v>
      </c>
      <c r="G79" s="46">
        <f t="shared" si="0"/>
        <v>3</v>
      </c>
      <c r="H79" s="4">
        <f t="shared" si="1"/>
        <v>5</v>
      </c>
      <c r="I79" s="47">
        <f t="shared" si="2"/>
        <v>14.61</v>
      </c>
      <c r="J79" s="8">
        <v>10109</v>
      </c>
      <c r="K79" s="40">
        <f t="shared" si="3"/>
        <v>49.46087644673064</v>
      </c>
      <c r="L79" s="40">
        <f t="shared" si="4"/>
        <v>1.4452468097734692</v>
      </c>
    </row>
    <row r="80" spans="2:12" ht="15" customHeight="1" thickBot="1">
      <c r="B80">
        <v>57</v>
      </c>
      <c r="C80" s="31" t="s">
        <v>103</v>
      </c>
      <c r="D80" s="4">
        <v>0</v>
      </c>
      <c r="E80" s="4">
        <v>1</v>
      </c>
      <c r="F80" s="4">
        <v>2</v>
      </c>
      <c r="G80" s="46">
        <f t="shared" si="0"/>
        <v>3</v>
      </c>
      <c r="H80" s="4">
        <f t="shared" si="1"/>
        <v>4</v>
      </c>
      <c r="I80" s="47">
        <f t="shared" si="2"/>
        <v>10.68</v>
      </c>
      <c r="J80" s="8">
        <v>1405</v>
      </c>
      <c r="K80" s="40">
        <f t="shared" si="3"/>
        <v>284.69750889679716</v>
      </c>
      <c r="L80" s="40">
        <f t="shared" si="4"/>
        <v>7.6014234875444835</v>
      </c>
    </row>
    <row r="81" spans="2:12" ht="15" customHeight="1" thickBot="1">
      <c r="B81">
        <v>58</v>
      </c>
      <c r="C81" s="31" t="s">
        <v>104</v>
      </c>
      <c r="D81" s="4">
        <v>1</v>
      </c>
      <c r="E81" s="4">
        <v>0</v>
      </c>
      <c r="F81" s="4">
        <v>1</v>
      </c>
      <c r="G81" s="46">
        <f t="shared" si="0"/>
        <v>2</v>
      </c>
      <c r="H81" s="4">
        <f t="shared" si="1"/>
        <v>4</v>
      </c>
      <c r="I81" s="47">
        <f t="shared" si="2"/>
        <v>401.75</v>
      </c>
      <c r="J81" s="8">
        <v>299</v>
      </c>
      <c r="K81" s="40">
        <f t="shared" si="3"/>
        <v>1337.7926421404682</v>
      </c>
      <c r="L81" s="40">
        <f t="shared" si="4"/>
        <v>1343.6454849498327</v>
      </c>
    </row>
    <row r="82" spans="2:12" ht="15" customHeight="1" thickBot="1">
      <c r="B82">
        <v>59</v>
      </c>
      <c r="C82" s="31" t="s">
        <v>105</v>
      </c>
      <c r="D82" s="4">
        <v>1</v>
      </c>
      <c r="E82" s="4">
        <v>0</v>
      </c>
      <c r="F82" s="4">
        <v>1</v>
      </c>
      <c r="G82" s="46">
        <f t="shared" si="0"/>
        <v>2</v>
      </c>
      <c r="H82" s="4">
        <f t="shared" si="1"/>
        <v>4</v>
      </c>
      <c r="I82" s="47">
        <f t="shared" si="2"/>
        <v>401.75</v>
      </c>
      <c r="J82" s="8">
        <v>6178</v>
      </c>
      <c r="K82" s="40">
        <f t="shared" si="3"/>
        <v>64.74587245063127</v>
      </c>
      <c r="L82" s="40">
        <f t="shared" si="4"/>
        <v>65.02913564260278</v>
      </c>
    </row>
    <row r="83" spans="2:12" ht="15" customHeight="1" thickBot="1">
      <c r="B83">
        <v>60</v>
      </c>
      <c r="C83" s="31" t="s">
        <v>106</v>
      </c>
      <c r="D83" s="4">
        <v>0</v>
      </c>
      <c r="E83" s="4">
        <v>2</v>
      </c>
      <c r="F83" s="4">
        <v>0</v>
      </c>
      <c r="G83" s="46">
        <f t="shared" si="0"/>
        <v>2</v>
      </c>
      <c r="H83" s="4">
        <f t="shared" si="1"/>
        <v>4</v>
      </c>
      <c r="I83" s="47">
        <f t="shared" si="2"/>
        <v>12.36</v>
      </c>
      <c r="J83" s="8">
        <v>5195</v>
      </c>
      <c r="K83" s="40">
        <f t="shared" si="3"/>
        <v>76.99711260827719</v>
      </c>
      <c r="L83" s="40">
        <f t="shared" si="4"/>
        <v>2.379210779595765</v>
      </c>
    </row>
    <row r="84" spans="2:12" ht="15" customHeight="1" thickBot="1">
      <c r="B84">
        <v>61</v>
      </c>
      <c r="C84" s="31" t="s">
        <v>107</v>
      </c>
      <c r="D84" s="4">
        <v>0</v>
      </c>
      <c r="E84" s="4">
        <v>2</v>
      </c>
      <c r="F84" s="4">
        <v>0</v>
      </c>
      <c r="G84" s="46">
        <f t="shared" si="0"/>
        <v>2</v>
      </c>
      <c r="H84" s="4">
        <f t="shared" si="1"/>
        <v>4</v>
      </c>
      <c r="I84" s="47">
        <f t="shared" si="2"/>
        <v>12.36</v>
      </c>
      <c r="J84" s="8">
        <v>2070</v>
      </c>
      <c r="K84" s="40">
        <f t="shared" si="3"/>
        <v>193.23671497584542</v>
      </c>
      <c r="L84" s="40">
        <f t="shared" si="4"/>
        <v>5.971014492753623</v>
      </c>
    </row>
    <row r="85" spans="2:12" ht="15" customHeight="1" thickBot="1">
      <c r="B85">
        <v>62</v>
      </c>
      <c r="C85" s="31" t="s">
        <v>108</v>
      </c>
      <c r="D85" s="4">
        <v>0</v>
      </c>
      <c r="E85" s="4">
        <v>0</v>
      </c>
      <c r="F85" s="4">
        <v>2</v>
      </c>
      <c r="G85" s="46">
        <f t="shared" si="0"/>
        <v>2</v>
      </c>
      <c r="H85" s="4">
        <f t="shared" si="1"/>
        <v>2</v>
      </c>
      <c r="I85" s="47">
        <f t="shared" si="2"/>
        <v>4.5</v>
      </c>
      <c r="J85" s="8">
        <v>136627</v>
      </c>
      <c r="K85" s="40">
        <f t="shared" si="3"/>
        <v>1.4638395046367114</v>
      </c>
      <c r="L85" s="40">
        <f t="shared" si="4"/>
        <v>0.03293638885432601</v>
      </c>
    </row>
    <row r="86" spans="2:12" ht="15" customHeight="1" thickBot="1">
      <c r="B86">
        <v>63</v>
      </c>
      <c r="C86" s="31" t="s">
        <v>109</v>
      </c>
      <c r="D86" s="4">
        <v>0</v>
      </c>
      <c r="E86" s="4">
        <v>0</v>
      </c>
      <c r="F86" s="4">
        <v>2</v>
      </c>
      <c r="G86" s="46">
        <f t="shared" si="0"/>
        <v>2</v>
      </c>
      <c r="H86" s="4">
        <f t="shared" si="1"/>
        <v>2</v>
      </c>
      <c r="I86" s="47">
        <f t="shared" si="2"/>
        <v>4.5</v>
      </c>
      <c r="J86" s="8">
        <v>24970</v>
      </c>
      <c r="K86" s="40">
        <f t="shared" si="3"/>
        <v>8.009611533840609</v>
      </c>
      <c r="L86" s="40">
        <f t="shared" si="4"/>
        <v>0.1802162595114137</v>
      </c>
    </row>
    <row r="87" spans="2:12" ht="15" customHeight="1" thickBot="1">
      <c r="B87">
        <v>64</v>
      </c>
      <c r="C87" s="31" t="s">
        <v>110</v>
      </c>
      <c r="D87" s="4">
        <v>1</v>
      </c>
      <c r="E87" s="4">
        <v>0</v>
      </c>
      <c r="F87" s="4">
        <v>0</v>
      </c>
      <c r="G87" s="46">
        <f t="shared" si="0"/>
        <v>1</v>
      </c>
      <c r="H87" s="4">
        <f t="shared" si="1"/>
        <v>3</v>
      </c>
      <c r="I87" s="47">
        <f t="shared" si="2"/>
        <v>399.5</v>
      </c>
      <c r="J87" s="8">
        <v>16020</v>
      </c>
      <c r="K87" s="40">
        <f t="shared" si="3"/>
        <v>18.726591760299623</v>
      </c>
      <c r="L87" s="40">
        <f t="shared" si="4"/>
        <v>24.93757802746567</v>
      </c>
    </row>
    <row r="88" spans="2:12" ht="15" customHeight="1" thickBot="1">
      <c r="B88">
        <v>65</v>
      </c>
      <c r="C88" s="31" t="s">
        <v>111</v>
      </c>
      <c r="D88" s="4">
        <v>1</v>
      </c>
      <c r="E88" s="4">
        <v>0</v>
      </c>
      <c r="F88" s="4">
        <v>0</v>
      </c>
      <c r="G88" s="46">
        <f t="shared" si="0"/>
        <v>1</v>
      </c>
      <c r="H88" s="4">
        <f t="shared" si="1"/>
        <v>3</v>
      </c>
      <c r="I88" s="47">
        <f t="shared" si="2"/>
        <v>399.5</v>
      </c>
      <c r="J88" s="8">
        <v>8818</v>
      </c>
      <c r="K88" s="40">
        <f t="shared" si="3"/>
        <v>34.02132002721706</v>
      </c>
      <c r="L88" s="40">
        <f t="shared" si="4"/>
        <v>45.305057836244046</v>
      </c>
    </row>
    <row r="89" spans="2:12" ht="15" customHeight="1" thickBot="1">
      <c r="B89">
        <v>66</v>
      </c>
      <c r="C89" s="31" t="s">
        <v>112</v>
      </c>
      <c r="D89" s="4">
        <v>1</v>
      </c>
      <c r="E89" s="4">
        <v>0</v>
      </c>
      <c r="F89" s="4">
        <v>0</v>
      </c>
      <c r="G89" s="46">
        <f aca="true" t="shared" si="5" ref="G89:G98">SUM(D89:F89)</f>
        <v>1</v>
      </c>
      <c r="H89" s="4">
        <f aca="true" t="shared" si="6" ref="H89:H98">$D$22*D89+$E$22*E89+$F$22*F89</f>
        <v>3</v>
      </c>
      <c r="I89" s="47">
        <f aca="true" t="shared" si="7" ref="I89:I98">$D$23*D89+$E$23*E89+$F$23*F89</f>
        <v>399.5</v>
      </c>
      <c r="J89" s="8">
        <v>3951</v>
      </c>
      <c r="K89" s="40">
        <f aca="true" t="shared" si="8" ref="K89:K98">H89/(J89/100000)</f>
        <v>75.9301442672741</v>
      </c>
      <c r="L89" s="40">
        <f aca="true" t="shared" si="9" ref="L89:L98">I89/(J89/1000)</f>
        <v>101.11364211592002</v>
      </c>
    </row>
    <row r="90" spans="2:12" ht="15" customHeight="1" thickBot="1">
      <c r="B90">
        <v>67</v>
      </c>
      <c r="C90" s="31" t="s">
        <v>113</v>
      </c>
      <c r="D90" s="4">
        <v>1</v>
      </c>
      <c r="E90" s="4">
        <v>0</v>
      </c>
      <c r="F90" s="4">
        <v>0</v>
      </c>
      <c r="G90" s="46">
        <f t="shared" si="5"/>
        <v>1</v>
      </c>
      <c r="H90" s="4">
        <f t="shared" si="6"/>
        <v>3</v>
      </c>
      <c r="I90" s="47">
        <f t="shared" si="7"/>
        <v>399.5</v>
      </c>
      <c r="J90" s="8">
        <v>2522</v>
      </c>
      <c r="K90" s="40">
        <f t="shared" si="8"/>
        <v>118.9532117367169</v>
      </c>
      <c r="L90" s="40">
        <f t="shared" si="9"/>
        <v>158.406026962728</v>
      </c>
    </row>
    <row r="91" spans="2:12" ht="15" customHeight="1" thickBot="1">
      <c r="B91">
        <v>68</v>
      </c>
      <c r="C91" s="31" t="s">
        <v>114</v>
      </c>
      <c r="D91" s="4">
        <v>0</v>
      </c>
      <c r="E91" s="4">
        <v>1</v>
      </c>
      <c r="F91" s="4">
        <v>0</v>
      </c>
      <c r="G91" s="46">
        <f t="shared" si="5"/>
        <v>1</v>
      </c>
      <c r="H91" s="4">
        <f t="shared" si="6"/>
        <v>2</v>
      </c>
      <c r="I91" s="47">
        <f t="shared" si="7"/>
        <v>6.18</v>
      </c>
      <c r="J91" s="8">
        <v>7467</v>
      </c>
      <c r="K91" s="40">
        <f t="shared" si="8"/>
        <v>26.784518548279095</v>
      </c>
      <c r="L91" s="40">
        <f t="shared" si="9"/>
        <v>0.827641623141824</v>
      </c>
    </row>
    <row r="92" spans="2:12" ht="15" customHeight="1" thickBot="1">
      <c r="B92">
        <v>69</v>
      </c>
      <c r="C92" s="31" t="s">
        <v>115</v>
      </c>
      <c r="D92" s="4">
        <v>0</v>
      </c>
      <c r="E92" s="4">
        <v>1</v>
      </c>
      <c r="F92" s="4">
        <v>0</v>
      </c>
      <c r="G92" s="46">
        <f t="shared" si="5"/>
        <v>1</v>
      </c>
      <c r="H92" s="4">
        <f t="shared" si="6"/>
        <v>2</v>
      </c>
      <c r="I92" s="47">
        <f t="shared" si="7"/>
        <v>6.18</v>
      </c>
      <c r="J92" s="8">
        <v>1063142</v>
      </c>
      <c r="K92" s="40">
        <f t="shared" si="8"/>
        <v>0.1881216243926023</v>
      </c>
      <c r="L92" s="40">
        <f t="shared" si="9"/>
        <v>0.00581295819373141</v>
      </c>
    </row>
    <row r="93" spans="2:12" ht="15" customHeight="1" thickBot="1">
      <c r="B93">
        <v>70</v>
      </c>
      <c r="C93" s="31" t="s">
        <v>116</v>
      </c>
      <c r="D93" s="4">
        <v>0</v>
      </c>
      <c r="E93" s="4">
        <v>1</v>
      </c>
      <c r="F93" s="4">
        <v>0</v>
      </c>
      <c r="G93" s="46">
        <f t="shared" si="5"/>
        <v>1</v>
      </c>
      <c r="H93" s="4">
        <f t="shared" si="6"/>
        <v>2</v>
      </c>
      <c r="I93" s="47">
        <f t="shared" si="7"/>
        <v>6.18</v>
      </c>
      <c r="J93" s="8">
        <v>6180</v>
      </c>
      <c r="K93" s="40">
        <f t="shared" si="8"/>
        <v>32.362459546925564</v>
      </c>
      <c r="L93" s="40">
        <f t="shared" si="9"/>
        <v>1</v>
      </c>
    </row>
    <row r="94" spans="2:12" ht="15" customHeight="1" thickBot="1">
      <c r="B94">
        <v>71</v>
      </c>
      <c r="C94" s="31" t="s">
        <v>117</v>
      </c>
      <c r="D94" s="4">
        <v>0</v>
      </c>
      <c r="E94" s="4">
        <v>0</v>
      </c>
      <c r="F94" s="4">
        <v>1</v>
      </c>
      <c r="G94" s="46">
        <f t="shared" si="5"/>
        <v>1</v>
      </c>
      <c r="H94" s="4">
        <f t="shared" si="6"/>
        <v>1</v>
      </c>
      <c r="I94" s="47">
        <f t="shared" si="7"/>
        <v>2.25</v>
      </c>
      <c r="J94" s="8">
        <v>42228</v>
      </c>
      <c r="K94" s="40">
        <f t="shared" si="8"/>
        <v>2.3680969972530077</v>
      </c>
      <c r="L94" s="40">
        <f t="shared" si="9"/>
        <v>0.05328218243819267</v>
      </c>
    </row>
    <row r="95" spans="2:12" ht="15" customHeight="1" thickBot="1">
      <c r="B95">
        <v>72</v>
      </c>
      <c r="C95" s="31" t="s">
        <v>118</v>
      </c>
      <c r="D95" s="4">
        <v>0</v>
      </c>
      <c r="E95" s="4">
        <v>0</v>
      </c>
      <c r="F95" s="4">
        <v>1</v>
      </c>
      <c r="G95" s="46">
        <f t="shared" si="5"/>
        <v>1</v>
      </c>
      <c r="H95" s="4">
        <f t="shared" si="6"/>
        <v>1</v>
      </c>
      <c r="I95" s="47">
        <f t="shared" si="7"/>
        <v>2.25</v>
      </c>
      <c r="J95" s="8">
        <v>4498</v>
      </c>
      <c r="K95" s="40">
        <f t="shared" si="8"/>
        <v>22.232103156958647</v>
      </c>
      <c r="L95" s="40">
        <f t="shared" si="9"/>
        <v>0.5002223210315696</v>
      </c>
    </row>
    <row r="96" spans="2:12" ht="15" customHeight="1" thickBot="1">
      <c r="B96">
        <v>73</v>
      </c>
      <c r="C96" s="31" t="s">
        <v>0</v>
      </c>
      <c r="D96" s="4">
        <v>0</v>
      </c>
      <c r="E96" s="4">
        <v>0</v>
      </c>
      <c r="F96" s="4">
        <v>1</v>
      </c>
      <c r="G96" s="46">
        <f t="shared" si="5"/>
        <v>1</v>
      </c>
      <c r="H96" s="4">
        <f t="shared" si="6"/>
        <v>1</v>
      </c>
      <c r="I96" s="47">
        <f t="shared" si="7"/>
        <v>2.25</v>
      </c>
      <c r="J96" s="8">
        <v>2753</v>
      </c>
      <c r="K96" s="40">
        <f t="shared" si="8"/>
        <v>36.32401017072285</v>
      </c>
      <c r="L96" s="40">
        <f t="shared" si="9"/>
        <v>0.817290228841264</v>
      </c>
    </row>
    <row r="97" spans="2:12" ht="15" customHeight="1" thickBot="1">
      <c r="B97">
        <v>74</v>
      </c>
      <c r="C97" s="31" t="s">
        <v>1</v>
      </c>
      <c r="D97" s="4">
        <v>0</v>
      </c>
      <c r="E97" s="4">
        <v>0</v>
      </c>
      <c r="F97" s="4">
        <v>1</v>
      </c>
      <c r="G97" s="46">
        <f t="shared" si="5"/>
        <v>1</v>
      </c>
      <c r="H97" s="4">
        <f t="shared" si="6"/>
        <v>1</v>
      </c>
      <c r="I97" s="47">
        <f t="shared" si="7"/>
        <v>2.25</v>
      </c>
      <c r="J97" s="8">
        <v>17960</v>
      </c>
      <c r="K97" s="40">
        <f t="shared" si="8"/>
        <v>5.567928730512249</v>
      </c>
      <c r="L97" s="40">
        <f t="shared" si="9"/>
        <v>0.1252783964365256</v>
      </c>
    </row>
    <row r="98" spans="2:12" ht="15" customHeight="1" thickBot="1">
      <c r="B98">
        <v>75</v>
      </c>
      <c r="C98" s="31" t="s">
        <v>10</v>
      </c>
      <c r="D98" s="4">
        <v>0</v>
      </c>
      <c r="E98" s="4">
        <v>0</v>
      </c>
      <c r="F98" s="4">
        <v>1</v>
      </c>
      <c r="G98" s="46">
        <f t="shared" si="5"/>
        <v>1</v>
      </c>
      <c r="H98" s="4">
        <f t="shared" si="6"/>
        <v>1</v>
      </c>
      <c r="I98" s="47">
        <f t="shared" si="7"/>
        <v>2.25</v>
      </c>
      <c r="J98" s="8">
        <v>1094</v>
      </c>
      <c r="K98" s="40">
        <f t="shared" si="8"/>
        <v>91.40767824497257</v>
      </c>
      <c r="L98" s="40">
        <f t="shared" si="9"/>
        <v>2.0566727605118826</v>
      </c>
    </row>
    <row r="99" spans="3:12" ht="15" customHeight="1" thickBot="1">
      <c r="C99" s="1"/>
      <c r="D99"/>
      <c r="H99" s="1" t="s">
        <v>11</v>
      </c>
      <c r="I99" s="1"/>
      <c r="J99" s="8">
        <f>SUM(J24:J98)</f>
        <v>5027467</v>
      </c>
      <c r="K99" s="3"/>
      <c r="L99"/>
    </row>
    <row r="100" spans="3:12" ht="15" customHeight="1" thickBot="1">
      <c r="C100" s="1"/>
      <c r="D100"/>
      <c r="H100" s="1" t="s">
        <v>12</v>
      </c>
      <c r="I100" s="1"/>
      <c r="J100" s="8">
        <v>6369404</v>
      </c>
      <c r="K100" s="3"/>
      <c r="L100"/>
    </row>
    <row r="101" spans="3:12" ht="15" customHeight="1" thickBot="1">
      <c r="C101" s="1"/>
      <c r="D101"/>
      <c r="H101" s="1" t="s">
        <v>13</v>
      </c>
      <c r="I101" s="1"/>
      <c r="J101" s="10">
        <f>J99/J100</f>
        <v>0.7893151384336745</v>
      </c>
      <c r="K101" s="3"/>
      <c r="L101"/>
    </row>
    <row r="102" spans="3:12" ht="15" customHeight="1">
      <c r="C102" s="22" t="s">
        <v>14</v>
      </c>
      <c r="D102"/>
      <c r="H102" s="1"/>
      <c r="I102" s="1"/>
      <c r="J102" s="21"/>
      <c r="K102" s="3"/>
      <c r="L102"/>
    </row>
    <row r="103" spans="3:12" ht="12.75">
      <c r="C103" s="1"/>
      <c r="D103"/>
      <c r="J103" s="2"/>
      <c r="K103" s="3"/>
      <c r="L103"/>
    </row>
    <row r="104" spans="3:12" ht="13.5" thickBot="1">
      <c r="C104" s="1"/>
      <c r="D104"/>
      <c r="H104" s="11" t="s">
        <v>33</v>
      </c>
      <c r="J104" s="2"/>
      <c r="K104" s="3"/>
      <c r="L104"/>
    </row>
    <row r="105" spans="3:12" ht="15" customHeight="1" thickBot="1">
      <c r="C105" s="1"/>
      <c r="D105"/>
      <c r="E105" s="42"/>
      <c r="F105" s="43"/>
      <c r="G105" s="43"/>
      <c r="H105" s="44" t="s">
        <v>30</v>
      </c>
      <c r="I105" s="43"/>
      <c r="J105" s="45"/>
      <c r="K105" s="3"/>
      <c r="L105"/>
    </row>
    <row r="106" spans="3:12" ht="13.5" thickBot="1">
      <c r="C106" s="1"/>
      <c r="D106"/>
      <c r="J106" s="2"/>
      <c r="K106" s="3"/>
      <c r="L106"/>
    </row>
    <row r="107" spans="3:12" ht="16.5" customHeight="1" thickBot="1">
      <c r="C107" s="1"/>
      <c r="D107" s="35" t="s">
        <v>2</v>
      </c>
      <c r="E107" s="35" t="s">
        <v>3</v>
      </c>
      <c r="F107" s="35" t="s">
        <v>4</v>
      </c>
      <c r="G107" s="6" t="s">
        <v>5</v>
      </c>
      <c r="H107" s="6" t="s">
        <v>6</v>
      </c>
      <c r="I107" s="6" t="s">
        <v>79</v>
      </c>
      <c r="J107" s="17" t="s">
        <v>8</v>
      </c>
      <c r="K107" s="19" t="s">
        <v>6</v>
      </c>
      <c r="L107" s="24" t="s">
        <v>81</v>
      </c>
    </row>
    <row r="108" spans="3:12" ht="16.5" customHeight="1" thickBot="1">
      <c r="C108" s="33" t="s">
        <v>27</v>
      </c>
      <c r="D108" s="36">
        <v>3</v>
      </c>
      <c r="E108" s="36">
        <v>2</v>
      </c>
      <c r="F108" s="36">
        <v>1</v>
      </c>
      <c r="G108" s="16" t="s">
        <v>29</v>
      </c>
      <c r="H108" s="16" t="s">
        <v>7</v>
      </c>
      <c r="I108" s="16" t="s">
        <v>80</v>
      </c>
      <c r="J108" s="18" t="s">
        <v>15</v>
      </c>
      <c r="K108" s="20" t="s">
        <v>23</v>
      </c>
      <c r="L108" s="25" t="s">
        <v>23</v>
      </c>
    </row>
    <row r="109" spans="1:12" ht="16.5" customHeight="1" thickBot="1">
      <c r="A109" s="29" t="s">
        <v>31</v>
      </c>
      <c r="B109" s="30" t="s">
        <v>32</v>
      </c>
      <c r="C109" s="34" t="s">
        <v>78</v>
      </c>
      <c r="D109" s="37">
        <v>399.5</v>
      </c>
      <c r="E109" s="37">
        <v>6.18</v>
      </c>
      <c r="F109" s="37">
        <v>2.25</v>
      </c>
      <c r="G109" s="7"/>
      <c r="H109" s="16"/>
      <c r="I109" s="16"/>
      <c r="J109" s="18"/>
      <c r="K109" s="20"/>
      <c r="L109" s="9"/>
    </row>
    <row r="110" spans="1:12" ht="13.5" thickBot="1">
      <c r="A110">
        <v>1</v>
      </c>
      <c r="B110">
        <v>58</v>
      </c>
      <c r="C110" s="31" t="s">
        <v>104</v>
      </c>
      <c r="D110" s="4">
        <v>1</v>
      </c>
      <c r="E110" s="4">
        <v>0</v>
      </c>
      <c r="F110" s="4">
        <v>1</v>
      </c>
      <c r="G110" s="4">
        <f aca="true" t="shared" si="10" ref="G110:G150">SUM(D110:F110)</f>
        <v>2</v>
      </c>
      <c r="H110" s="4">
        <f aca="true" t="shared" si="11" ref="H110:H150">$D$22*D110+$E$22*E110+$F$22*F110</f>
        <v>4</v>
      </c>
      <c r="I110" s="47">
        <v>401.75</v>
      </c>
      <c r="J110" s="8">
        <v>299</v>
      </c>
      <c r="K110" s="47">
        <f aca="true" t="shared" si="12" ref="K110:K150">H110/(J110/100000)</f>
        <v>1337.7926421404682</v>
      </c>
      <c r="L110" s="48">
        <f aca="true" t="shared" si="13" ref="L110:L174">I110/(J110/100000)</f>
        <v>134364.5484949833</v>
      </c>
    </row>
    <row r="111" spans="1:12" ht="13.5" thickBot="1">
      <c r="A111">
        <v>2</v>
      </c>
      <c r="B111">
        <v>32</v>
      </c>
      <c r="C111" s="31" t="s">
        <v>66</v>
      </c>
      <c r="D111" s="4">
        <v>5</v>
      </c>
      <c r="E111" s="4">
        <v>0</v>
      </c>
      <c r="F111" s="4">
        <v>1</v>
      </c>
      <c r="G111" s="4">
        <f t="shared" si="10"/>
        <v>6</v>
      </c>
      <c r="H111" s="4">
        <f t="shared" si="11"/>
        <v>16</v>
      </c>
      <c r="I111" s="47">
        <v>1999.75</v>
      </c>
      <c r="J111" s="8">
        <v>4563</v>
      </c>
      <c r="K111" s="47">
        <f t="shared" si="12"/>
        <v>350.6465044926584</v>
      </c>
      <c r="L111" s="48">
        <f t="shared" si="13"/>
        <v>43825.3342099496</v>
      </c>
    </row>
    <row r="112" spans="1:12" ht="13.5" thickBot="1">
      <c r="A112">
        <v>3</v>
      </c>
      <c r="B112">
        <v>4</v>
      </c>
      <c r="C112" s="31" t="s">
        <v>39</v>
      </c>
      <c r="D112" s="4">
        <v>17</v>
      </c>
      <c r="E112" s="4">
        <v>16</v>
      </c>
      <c r="F112" s="4">
        <v>16</v>
      </c>
      <c r="G112" s="4">
        <f t="shared" si="10"/>
        <v>49</v>
      </c>
      <c r="H112" s="4">
        <f t="shared" si="11"/>
        <v>99</v>
      </c>
      <c r="I112" s="47">
        <v>6926.38</v>
      </c>
      <c r="J112" s="8">
        <v>19883</v>
      </c>
      <c r="K112" s="47">
        <f t="shared" si="12"/>
        <v>497.91278982044963</v>
      </c>
      <c r="L112" s="48">
        <f t="shared" si="13"/>
        <v>34835.688779359254</v>
      </c>
    </row>
    <row r="113" spans="1:12" ht="13.5" thickBot="1">
      <c r="A113">
        <v>4</v>
      </c>
      <c r="B113">
        <v>11</v>
      </c>
      <c r="C113" s="31" t="s">
        <v>45</v>
      </c>
      <c r="D113" s="4">
        <v>9</v>
      </c>
      <c r="E113" s="4">
        <v>7</v>
      </c>
      <c r="F113" s="4">
        <v>11</v>
      </c>
      <c r="G113" s="4">
        <f t="shared" si="10"/>
        <v>27</v>
      </c>
      <c r="H113" s="4">
        <f t="shared" si="11"/>
        <v>52</v>
      </c>
      <c r="I113" s="47">
        <v>3663.51</v>
      </c>
      <c r="J113" s="8">
        <v>11299</v>
      </c>
      <c r="K113" s="47">
        <f t="shared" si="12"/>
        <v>460.2177183821577</v>
      </c>
      <c r="L113" s="48">
        <f t="shared" si="13"/>
        <v>32423.311797504208</v>
      </c>
    </row>
    <row r="114" spans="1:12" ht="13.5" thickBot="1">
      <c r="A114">
        <v>5</v>
      </c>
      <c r="B114">
        <v>16</v>
      </c>
      <c r="C114" s="31" t="s">
        <v>50</v>
      </c>
      <c r="D114" s="4">
        <v>8</v>
      </c>
      <c r="E114" s="4">
        <v>6</v>
      </c>
      <c r="F114" s="4">
        <v>3</v>
      </c>
      <c r="G114" s="4">
        <f t="shared" si="10"/>
        <v>17</v>
      </c>
      <c r="H114" s="4">
        <f t="shared" si="11"/>
        <v>39</v>
      </c>
      <c r="I114" s="47">
        <v>3239.83</v>
      </c>
      <c r="J114" s="8">
        <v>10013</v>
      </c>
      <c r="K114" s="47">
        <f t="shared" si="12"/>
        <v>389.49365824428247</v>
      </c>
      <c r="L114" s="48">
        <f t="shared" si="13"/>
        <v>32356.23689204035</v>
      </c>
    </row>
    <row r="115" spans="1:12" ht="13.5" thickBot="1">
      <c r="A115">
        <v>6</v>
      </c>
      <c r="B115">
        <v>37</v>
      </c>
      <c r="C115" s="31" t="s">
        <v>72</v>
      </c>
      <c r="D115" s="4">
        <v>3</v>
      </c>
      <c r="E115" s="4">
        <v>2</v>
      </c>
      <c r="F115" s="4">
        <v>0</v>
      </c>
      <c r="G115" s="4">
        <f t="shared" si="10"/>
        <v>5</v>
      </c>
      <c r="H115" s="4">
        <f t="shared" si="11"/>
        <v>13</v>
      </c>
      <c r="I115" s="47">
        <v>1210.86</v>
      </c>
      <c r="J115" s="8">
        <v>3986</v>
      </c>
      <c r="K115" s="47">
        <f t="shared" si="12"/>
        <v>326.1414952333166</v>
      </c>
      <c r="L115" s="48">
        <f t="shared" si="13"/>
        <v>30377.822378324134</v>
      </c>
    </row>
    <row r="116" spans="1:12" ht="13.5" thickBot="1">
      <c r="A116">
        <v>7</v>
      </c>
      <c r="B116">
        <v>39</v>
      </c>
      <c r="C116" s="31" t="s">
        <v>74</v>
      </c>
      <c r="D116" s="4">
        <v>2</v>
      </c>
      <c r="E116" s="4">
        <v>1</v>
      </c>
      <c r="F116" s="4">
        <v>2</v>
      </c>
      <c r="G116" s="4">
        <f t="shared" si="10"/>
        <v>5</v>
      </c>
      <c r="H116" s="4">
        <f t="shared" si="11"/>
        <v>10</v>
      </c>
      <c r="I116" s="47">
        <v>809.68</v>
      </c>
      <c r="J116" s="8">
        <v>2722</v>
      </c>
      <c r="K116" s="47">
        <f t="shared" si="12"/>
        <v>367.37692872887584</v>
      </c>
      <c r="L116" s="48">
        <f t="shared" si="13"/>
        <v>29745.775165319614</v>
      </c>
    </row>
    <row r="117" spans="1:12" ht="13.5" thickBot="1">
      <c r="A117">
        <v>8</v>
      </c>
      <c r="B117">
        <v>17</v>
      </c>
      <c r="C117" s="31" t="s">
        <v>51</v>
      </c>
      <c r="D117" s="4">
        <v>6</v>
      </c>
      <c r="E117" s="4">
        <v>6</v>
      </c>
      <c r="F117" s="4">
        <v>4</v>
      </c>
      <c r="G117" s="4">
        <f t="shared" si="10"/>
        <v>16</v>
      </c>
      <c r="H117" s="4">
        <f t="shared" si="11"/>
        <v>34</v>
      </c>
      <c r="I117" s="47">
        <v>2443.08</v>
      </c>
      <c r="J117" s="8">
        <v>10673</v>
      </c>
      <c r="K117" s="47">
        <f t="shared" si="12"/>
        <v>318.560854492645</v>
      </c>
      <c r="L117" s="48">
        <f t="shared" si="13"/>
        <v>22890.283893937973</v>
      </c>
    </row>
    <row r="118" spans="1:12" ht="13.5" thickBot="1">
      <c r="A118">
        <v>9</v>
      </c>
      <c r="B118">
        <v>28</v>
      </c>
      <c r="C118" s="31" t="s">
        <v>62</v>
      </c>
      <c r="D118" s="4">
        <v>4</v>
      </c>
      <c r="E118" s="4">
        <v>1</v>
      </c>
      <c r="F118" s="4">
        <v>2</v>
      </c>
      <c r="G118" s="4">
        <f t="shared" si="10"/>
        <v>7</v>
      </c>
      <c r="H118" s="4">
        <f t="shared" si="11"/>
        <v>16</v>
      </c>
      <c r="I118" s="47">
        <v>1608.68</v>
      </c>
      <c r="J118" s="8">
        <v>8878</v>
      </c>
      <c r="K118" s="47">
        <f t="shared" si="12"/>
        <v>180.22077044379364</v>
      </c>
      <c r="L118" s="48">
        <f t="shared" si="13"/>
        <v>18119.846812345124</v>
      </c>
    </row>
    <row r="119" spans="1:12" ht="13.5" thickBot="1">
      <c r="A119">
        <v>10</v>
      </c>
      <c r="B119">
        <v>46</v>
      </c>
      <c r="C119" s="31" t="s">
        <v>92</v>
      </c>
      <c r="D119" s="4">
        <v>2</v>
      </c>
      <c r="E119" s="4">
        <v>2</v>
      </c>
      <c r="F119" s="4">
        <v>0</v>
      </c>
      <c r="G119" s="4">
        <f t="shared" si="10"/>
        <v>4</v>
      </c>
      <c r="H119" s="4">
        <f t="shared" si="11"/>
        <v>10</v>
      </c>
      <c r="I119" s="47">
        <v>811.36</v>
      </c>
      <c r="J119" s="8">
        <v>4924</v>
      </c>
      <c r="K119" s="47">
        <f t="shared" si="12"/>
        <v>203.08692120227457</v>
      </c>
      <c r="L119" s="48">
        <f t="shared" si="13"/>
        <v>16477.66043866775</v>
      </c>
    </row>
    <row r="120" spans="1:12" ht="13.5" thickBot="1">
      <c r="A120">
        <v>11</v>
      </c>
      <c r="B120">
        <v>67</v>
      </c>
      <c r="C120" s="31" t="s">
        <v>113</v>
      </c>
      <c r="D120" s="4">
        <v>1</v>
      </c>
      <c r="E120" s="4">
        <v>0</v>
      </c>
      <c r="F120" s="4">
        <v>0</v>
      </c>
      <c r="G120" s="4">
        <f t="shared" si="10"/>
        <v>1</v>
      </c>
      <c r="H120" s="4">
        <f t="shared" si="11"/>
        <v>3</v>
      </c>
      <c r="I120" s="47">
        <v>399.5</v>
      </c>
      <c r="J120" s="8">
        <v>2522</v>
      </c>
      <c r="K120" s="47">
        <f t="shared" si="12"/>
        <v>118.9532117367169</v>
      </c>
      <c r="L120" s="48">
        <f t="shared" si="13"/>
        <v>15840.6026962728</v>
      </c>
    </row>
    <row r="121" spans="1:12" ht="13.5" thickBot="1">
      <c r="A121">
        <v>12</v>
      </c>
      <c r="B121">
        <v>25</v>
      </c>
      <c r="C121" s="31" t="s">
        <v>59</v>
      </c>
      <c r="D121" s="4">
        <v>2</v>
      </c>
      <c r="E121" s="4">
        <v>0</v>
      </c>
      <c r="F121" s="4">
        <v>6</v>
      </c>
      <c r="G121" s="4">
        <f t="shared" si="10"/>
        <v>8</v>
      </c>
      <c r="H121" s="4">
        <f t="shared" si="11"/>
        <v>12</v>
      </c>
      <c r="I121" s="47">
        <v>812.5</v>
      </c>
      <c r="J121" s="8">
        <v>5395</v>
      </c>
      <c r="K121" s="47">
        <f t="shared" si="12"/>
        <v>222.42817423540316</v>
      </c>
      <c r="L121" s="48">
        <f t="shared" si="13"/>
        <v>15060.240963855422</v>
      </c>
    </row>
    <row r="122" spans="1:12" ht="13.5" thickBot="1">
      <c r="A122">
        <v>13</v>
      </c>
      <c r="B122">
        <v>34</v>
      </c>
      <c r="C122" s="31" t="s">
        <v>68</v>
      </c>
      <c r="D122" s="4">
        <v>2</v>
      </c>
      <c r="E122" s="4">
        <v>2</v>
      </c>
      <c r="F122" s="4">
        <v>2</v>
      </c>
      <c r="G122" s="4">
        <f t="shared" si="10"/>
        <v>6</v>
      </c>
      <c r="H122" s="4">
        <f t="shared" si="11"/>
        <v>12</v>
      </c>
      <c r="I122" s="47">
        <v>815.86</v>
      </c>
      <c r="J122" s="8">
        <v>5435</v>
      </c>
      <c r="K122" s="47">
        <f t="shared" si="12"/>
        <v>220.79116835326585</v>
      </c>
      <c r="L122" s="48">
        <f t="shared" si="13"/>
        <v>15011.223551057958</v>
      </c>
    </row>
    <row r="123" spans="1:12" ht="13.5" thickBot="1">
      <c r="A123">
        <v>14</v>
      </c>
      <c r="B123">
        <v>14</v>
      </c>
      <c r="C123" s="31" t="s">
        <v>48</v>
      </c>
      <c r="D123" s="4">
        <v>8</v>
      </c>
      <c r="E123" s="4">
        <v>5</v>
      </c>
      <c r="F123" s="4">
        <v>6</v>
      </c>
      <c r="G123" s="4">
        <f t="shared" si="10"/>
        <v>19</v>
      </c>
      <c r="H123" s="4">
        <f t="shared" si="11"/>
        <v>40</v>
      </c>
      <c r="I123" s="47">
        <v>3240.4</v>
      </c>
      <c r="J123" s="8">
        <v>22220</v>
      </c>
      <c r="K123" s="47">
        <f t="shared" si="12"/>
        <v>180.01800180018</v>
      </c>
      <c r="L123" s="48">
        <f t="shared" si="13"/>
        <v>14583.258325832583</v>
      </c>
    </row>
    <row r="124" spans="1:12" ht="13.5" thickBot="1">
      <c r="A124">
        <v>15</v>
      </c>
      <c r="B124">
        <v>53</v>
      </c>
      <c r="C124" s="31" t="s">
        <v>99</v>
      </c>
      <c r="D124" s="4">
        <v>1</v>
      </c>
      <c r="E124" s="4">
        <v>2</v>
      </c>
      <c r="F124" s="4">
        <v>0</v>
      </c>
      <c r="G124" s="4">
        <f t="shared" si="10"/>
        <v>3</v>
      </c>
      <c r="H124" s="4">
        <f t="shared" si="11"/>
        <v>7</v>
      </c>
      <c r="I124" s="47">
        <v>411.86</v>
      </c>
      <c r="J124" s="8">
        <v>3591</v>
      </c>
      <c r="K124" s="47">
        <f t="shared" si="12"/>
        <v>194.93177387914233</v>
      </c>
      <c r="L124" s="48">
        <f t="shared" si="13"/>
        <v>11469.228627123364</v>
      </c>
    </row>
    <row r="125" spans="1:12" ht="13.5" thickBot="1">
      <c r="A125">
        <v>16</v>
      </c>
      <c r="B125">
        <v>20</v>
      </c>
      <c r="C125" s="31" t="s">
        <v>54</v>
      </c>
      <c r="D125" s="4">
        <v>2</v>
      </c>
      <c r="E125" s="4">
        <v>1</v>
      </c>
      <c r="F125" s="4">
        <v>9</v>
      </c>
      <c r="G125" s="4">
        <f t="shared" si="10"/>
        <v>12</v>
      </c>
      <c r="H125" s="4">
        <f t="shared" si="11"/>
        <v>17</v>
      </c>
      <c r="I125" s="47">
        <v>825.43</v>
      </c>
      <c r="J125" s="8">
        <v>7462</v>
      </c>
      <c r="K125" s="47">
        <f t="shared" si="12"/>
        <v>227.82095952827657</v>
      </c>
      <c r="L125" s="48">
        <f t="shared" si="13"/>
        <v>11061.779683730902</v>
      </c>
    </row>
    <row r="126" spans="1:12" ht="13.5" thickBot="1">
      <c r="A126">
        <v>17</v>
      </c>
      <c r="B126">
        <v>13</v>
      </c>
      <c r="C126" s="31" t="s">
        <v>47</v>
      </c>
      <c r="D126" s="4">
        <v>4</v>
      </c>
      <c r="E126" s="4">
        <v>9</v>
      </c>
      <c r="F126" s="4">
        <v>9</v>
      </c>
      <c r="G126" s="4">
        <f t="shared" si="10"/>
        <v>22</v>
      </c>
      <c r="H126" s="4">
        <f t="shared" si="11"/>
        <v>39</v>
      </c>
      <c r="I126" s="47">
        <v>1673.87</v>
      </c>
      <c r="J126" s="8">
        <v>16204</v>
      </c>
      <c r="K126" s="47">
        <f t="shared" si="12"/>
        <v>240.6813132559862</v>
      </c>
      <c r="L126" s="48">
        <f t="shared" si="13"/>
        <v>10329.980251789682</v>
      </c>
    </row>
    <row r="127" spans="1:12" ht="13.5" thickBot="1">
      <c r="A127">
        <v>18</v>
      </c>
      <c r="B127">
        <v>66</v>
      </c>
      <c r="C127" s="31" t="s">
        <v>112</v>
      </c>
      <c r="D127" s="4">
        <v>1</v>
      </c>
      <c r="E127" s="4">
        <v>0</v>
      </c>
      <c r="F127" s="4">
        <v>0</v>
      </c>
      <c r="G127" s="4">
        <f t="shared" si="10"/>
        <v>1</v>
      </c>
      <c r="H127" s="4">
        <f t="shared" si="11"/>
        <v>3</v>
      </c>
      <c r="I127" s="47">
        <v>399.5</v>
      </c>
      <c r="J127" s="8">
        <v>3951</v>
      </c>
      <c r="K127" s="47">
        <f t="shared" si="12"/>
        <v>75.9301442672741</v>
      </c>
      <c r="L127" s="48">
        <f t="shared" si="13"/>
        <v>10111.364211592001</v>
      </c>
    </row>
    <row r="128" spans="1:12" ht="13.5" thickBot="1">
      <c r="A128">
        <v>19</v>
      </c>
      <c r="B128">
        <v>29</v>
      </c>
      <c r="C128" s="31" t="s">
        <v>63</v>
      </c>
      <c r="D128" s="4">
        <v>2</v>
      </c>
      <c r="E128" s="4">
        <v>4</v>
      </c>
      <c r="F128" s="4">
        <v>1</v>
      </c>
      <c r="G128" s="4">
        <f t="shared" si="10"/>
        <v>7</v>
      </c>
      <c r="H128" s="4">
        <f t="shared" si="11"/>
        <v>15</v>
      </c>
      <c r="I128" s="47">
        <v>825.97</v>
      </c>
      <c r="J128" s="8">
        <v>8197</v>
      </c>
      <c r="K128" s="47">
        <f t="shared" si="12"/>
        <v>182.9937782115408</v>
      </c>
      <c r="L128" s="48">
        <f t="shared" si="13"/>
        <v>10076.491399292425</v>
      </c>
    </row>
    <row r="129" spans="1:12" ht="13.5" thickBot="1">
      <c r="A129">
        <v>20</v>
      </c>
      <c r="B129">
        <v>41</v>
      </c>
      <c r="C129" s="31" t="s">
        <v>75</v>
      </c>
      <c r="D129" s="4">
        <v>1</v>
      </c>
      <c r="E129" s="4">
        <v>2</v>
      </c>
      <c r="F129" s="4">
        <v>2</v>
      </c>
      <c r="G129" s="4">
        <f t="shared" si="10"/>
        <v>5</v>
      </c>
      <c r="H129" s="4">
        <f t="shared" si="11"/>
        <v>9</v>
      </c>
      <c r="I129" s="47">
        <v>416.36</v>
      </c>
      <c r="J129" s="8">
        <v>4419</v>
      </c>
      <c r="K129" s="47">
        <f t="shared" si="12"/>
        <v>203.66598778004072</v>
      </c>
      <c r="L129" s="48">
        <f t="shared" si="13"/>
        <v>9422.041185788641</v>
      </c>
    </row>
    <row r="130" spans="1:12" ht="13.5" thickBot="1">
      <c r="A130">
        <v>21</v>
      </c>
      <c r="B130">
        <v>18</v>
      </c>
      <c r="C130" s="31" t="s">
        <v>52</v>
      </c>
      <c r="D130" s="4">
        <v>2</v>
      </c>
      <c r="E130" s="4">
        <v>6</v>
      </c>
      <c r="F130" s="4">
        <v>7</v>
      </c>
      <c r="G130" s="4">
        <f t="shared" si="10"/>
        <v>15</v>
      </c>
      <c r="H130" s="4">
        <f t="shared" si="11"/>
        <v>25</v>
      </c>
      <c r="I130" s="47">
        <v>851.83</v>
      </c>
      <c r="J130" s="8">
        <v>10325</v>
      </c>
      <c r="K130" s="47">
        <f t="shared" si="12"/>
        <v>242.13075060532688</v>
      </c>
      <c r="L130" s="48">
        <f t="shared" si="13"/>
        <v>8250.169491525425</v>
      </c>
    </row>
    <row r="131" spans="1:12" ht="13.5" thickBot="1">
      <c r="A131">
        <v>22</v>
      </c>
      <c r="B131">
        <v>2</v>
      </c>
      <c r="C131" s="31" t="s">
        <v>37</v>
      </c>
      <c r="D131" s="4">
        <v>27</v>
      </c>
      <c r="E131" s="4">
        <v>27</v>
      </c>
      <c r="F131" s="4">
        <v>38</v>
      </c>
      <c r="G131" s="4">
        <f t="shared" si="10"/>
        <v>92</v>
      </c>
      <c r="H131" s="4">
        <f t="shared" si="11"/>
        <v>173</v>
      </c>
      <c r="I131" s="47">
        <v>11038.86</v>
      </c>
      <c r="J131" s="8">
        <v>144312</v>
      </c>
      <c r="K131" s="47">
        <f t="shared" si="12"/>
        <v>119.87915072897611</v>
      </c>
      <c r="L131" s="48">
        <f t="shared" si="13"/>
        <v>7649.301513387661</v>
      </c>
    </row>
    <row r="132" spans="1:12" ht="13.5" thickBot="1">
      <c r="A132">
        <v>23</v>
      </c>
      <c r="B132">
        <v>12</v>
      </c>
      <c r="C132" s="31" t="s">
        <v>46</v>
      </c>
      <c r="D132" s="4">
        <v>9</v>
      </c>
      <c r="E132" s="4">
        <v>5</v>
      </c>
      <c r="F132" s="4">
        <v>9</v>
      </c>
      <c r="G132" s="4">
        <f t="shared" si="10"/>
        <v>23</v>
      </c>
      <c r="H132" s="4">
        <f t="shared" si="11"/>
        <v>46</v>
      </c>
      <c r="I132" s="47">
        <v>3646.65</v>
      </c>
      <c r="J132" s="8">
        <v>47836</v>
      </c>
      <c r="K132" s="47">
        <f t="shared" si="12"/>
        <v>96.16188644535497</v>
      </c>
      <c r="L132" s="48">
        <f t="shared" si="13"/>
        <v>7623.233547955515</v>
      </c>
    </row>
    <row r="133" spans="1:12" ht="13.5" thickBot="1">
      <c r="A133">
        <v>24</v>
      </c>
      <c r="B133">
        <v>9</v>
      </c>
      <c r="C133" s="31" t="s">
        <v>71</v>
      </c>
      <c r="D133" s="4">
        <v>9</v>
      </c>
      <c r="E133" s="4">
        <v>12</v>
      </c>
      <c r="F133" s="4">
        <v>9</v>
      </c>
      <c r="G133" s="4">
        <f t="shared" si="10"/>
        <v>30</v>
      </c>
      <c r="H133" s="4">
        <f t="shared" si="11"/>
        <v>60</v>
      </c>
      <c r="I133" s="47">
        <v>3689.91</v>
      </c>
      <c r="J133" s="8">
        <v>48508</v>
      </c>
      <c r="K133" s="47">
        <f t="shared" si="12"/>
        <v>123.69093757730683</v>
      </c>
      <c r="L133" s="48">
        <f t="shared" si="13"/>
        <v>7606.807124598004</v>
      </c>
    </row>
    <row r="134" spans="1:12" ht="13.5" thickBot="1">
      <c r="A134">
        <v>25</v>
      </c>
      <c r="B134">
        <v>7</v>
      </c>
      <c r="C134" s="31" t="s">
        <v>42</v>
      </c>
      <c r="D134" s="4">
        <v>11</v>
      </c>
      <c r="E134" s="4">
        <v>9</v>
      </c>
      <c r="F134" s="4">
        <v>13</v>
      </c>
      <c r="G134" s="4">
        <f t="shared" si="10"/>
        <v>33</v>
      </c>
      <c r="H134" s="4">
        <f t="shared" si="11"/>
        <v>64</v>
      </c>
      <c r="I134" s="47">
        <v>4479.37</v>
      </c>
      <c r="J134" s="8">
        <v>60349</v>
      </c>
      <c r="K134" s="47">
        <f t="shared" si="12"/>
        <v>106.04981027026132</v>
      </c>
      <c r="L134" s="48">
        <f t="shared" si="13"/>
        <v>7422.442791098444</v>
      </c>
    </row>
    <row r="135" spans="1:12" ht="13.5" thickBot="1">
      <c r="A135">
        <v>26</v>
      </c>
      <c r="B135">
        <v>8</v>
      </c>
      <c r="C135" s="31" t="s">
        <v>43</v>
      </c>
      <c r="D135" s="4">
        <v>10</v>
      </c>
      <c r="E135" s="4">
        <v>11</v>
      </c>
      <c r="F135" s="4">
        <v>11</v>
      </c>
      <c r="G135" s="4">
        <f t="shared" si="10"/>
        <v>32</v>
      </c>
      <c r="H135" s="4">
        <f t="shared" si="11"/>
        <v>63</v>
      </c>
      <c r="I135" s="47">
        <v>4087.73</v>
      </c>
      <c r="J135" s="8">
        <v>57968</v>
      </c>
      <c r="K135" s="47">
        <f t="shared" si="12"/>
        <v>108.68065139387248</v>
      </c>
      <c r="L135" s="48">
        <f t="shared" si="13"/>
        <v>7051.7009384488</v>
      </c>
    </row>
    <row r="136" spans="1:12" ht="13.5" thickBot="1">
      <c r="A136">
        <v>27</v>
      </c>
      <c r="B136">
        <v>5</v>
      </c>
      <c r="C136" s="31" t="s">
        <v>40</v>
      </c>
      <c r="D136" s="4">
        <v>14</v>
      </c>
      <c r="E136" s="4">
        <v>16</v>
      </c>
      <c r="F136" s="4">
        <v>18</v>
      </c>
      <c r="G136" s="4">
        <f t="shared" si="10"/>
        <v>48</v>
      </c>
      <c r="H136" s="4">
        <f t="shared" si="11"/>
        <v>92</v>
      </c>
      <c r="I136" s="47">
        <v>5732.38</v>
      </c>
      <c r="J136" s="8">
        <v>82334</v>
      </c>
      <c r="K136" s="47">
        <f t="shared" si="12"/>
        <v>111.73998591104527</v>
      </c>
      <c r="L136" s="48">
        <f t="shared" si="13"/>
        <v>6962.348483008235</v>
      </c>
    </row>
    <row r="137" spans="1:12" ht="13.5" thickBot="1">
      <c r="A137">
        <v>28</v>
      </c>
      <c r="B137">
        <v>59</v>
      </c>
      <c r="C137" s="31" t="s">
        <v>105</v>
      </c>
      <c r="D137" s="4">
        <v>1</v>
      </c>
      <c r="E137" s="4">
        <v>0</v>
      </c>
      <c r="F137" s="4">
        <v>1</v>
      </c>
      <c r="G137" s="4">
        <f t="shared" si="10"/>
        <v>2</v>
      </c>
      <c r="H137" s="4">
        <f t="shared" si="11"/>
        <v>4</v>
      </c>
      <c r="I137" s="47">
        <v>401.75</v>
      </c>
      <c r="J137" s="8">
        <v>6178</v>
      </c>
      <c r="K137" s="47">
        <f t="shared" si="12"/>
        <v>64.74587245063127</v>
      </c>
      <c r="L137" s="48">
        <f t="shared" si="13"/>
        <v>6502.913564260279</v>
      </c>
    </row>
    <row r="138" spans="1:12" ht="13.5" thickBot="1">
      <c r="A138">
        <v>29</v>
      </c>
      <c r="B138">
        <v>10</v>
      </c>
      <c r="C138" s="31" t="s">
        <v>44</v>
      </c>
      <c r="D138" s="4">
        <v>9</v>
      </c>
      <c r="E138" s="4">
        <v>9</v>
      </c>
      <c r="F138" s="4">
        <v>12</v>
      </c>
      <c r="G138" s="4">
        <f t="shared" si="10"/>
        <v>30</v>
      </c>
      <c r="H138" s="4">
        <f t="shared" si="11"/>
        <v>57</v>
      </c>
      <c r="I138" s="47">
        <v>3678.12</v>
      </c>
      <c r="J138" s="8">
        <v>60252</v>
      </c>
      <c r="K138" s="47">
        <f t="shared" si="12"/>
        <v>94.60266879107748</v>
      </c>
      <c r="L138" s="48">
        <f t="shared" si="13"/>
        <v>6104.560844453296</v>
      </c>
    </row>
    <row r="139" spans="1:12" ht="13.5" thickBot="1">
      <c r="A139">
        <v>30</v>
      </c>
      <c r="B139">
        <v>43</v>
      </c>
      <c r="C139" s="31" t="s">
        <v>77</v>
      </c>
      <c r="D139" s="4">
        <v>1</v>
      </c>
      <c r="E139" s="4">
        <v>1</v>
      </c>
      <c r="F139" s="4">
        <v>3</v>
      </c>
      <c r="G139" s="4">
        <f t="shared" si="10"/>
        <v>5</v>
      </c>
      <c r="H139" s="4">
        <f t="shared" si="11"/>
        <v>8</v>
      </c>
      <c r="I139" s="47">
        <v>412.43</v>
      </c>
      <c r="J139" s="8">
        <v>7323</v>
      </c>
      <c r="K139" s="47">
        <f t="shared" si="12"/>
        <v>109.24484500887614</v>
      </c>
      <c r="L139" s="48">
        <f t="shared" si="13"/>
        <v>5631.981428376348</v>
      </c>
    </row>
    <row r="140" spans="1:12" ht="13.5" thickBot="1">
      <c r="A140">
        <v>31</v>
      </c>
      <c r="B140">
        <v>44</v>
      </c>
      <c r="C140" s="31" t="s">
        <v>90</v>
      </c>
      <c r="D140" s="4">
        <v>1</v>
      </c>
      <c r="E140" s="4">
        <v>0</v>
      </c>
      <c r="F140" s="4">
        <v>4</v>
      </c>
      <c r="G140" s="4">
        <f t="shared" si="10"/>
        <v>5</v>
      </c>
      <c r="H140" s="4">
        <f t="shared" si="11"/>
        <v>7</v>
      </c>
      <c r="I140" s="47">
        <v>408.5</v>
      </c>
      <c r="J140" s="8">
        <v>7902</v>
      </c>
      <c r="K140" s="47">
        <f t="shared" si="12"/>
        <v>88.58516831181979</v>
      </c>
      <c r="L140" s="48">
        <f t="shared" si="13"/>
        <v>5169.577322196912</v>
      </c>
    </row>
    <row r="141" spans="1:12" ht="13.5" thickBot="1">
      <c r="A141">
        <v>32</v>
      </c>
      <c r="B141">
        <v>6</v>
      </c>
      <c r="C141" s="31" t="s">
        <v>41</v>
      </c>
      <c r="D141" s="4">
        <v>16</v>
      </c>
      <c r="E141" s="4">
        <v>9</v>
      </c>
      <c r="F141" s="4">
        <v>12</v>
      </c>
      <c r="G141" s="4">
        <f t="shared" si="10"/>
        <v>37</v>
      </c>
      <c r="H141" s="4">
        <f t="shared" si="11"/>
        <v>78</v>
      </c>
      <c r="I141" s="47">
        <v>6474.62</v>
      </c>
      <c r="J141" s="8">
        <v>127098</v>
      </c>
      <c r="K141" s="47">
        <f t="shared" si="12"/>
        <v>61.36996648255677</v>
      </c>
      <c r="L141" s="48">
        <f t="shared" si="13"/>
        <v>5094.195030606304</v>
      </c>
    </row>
    <row r="142" spans="1:12" ht="13.5" thickBot="1">
      <c r="A142">
        <v>33</v>
      </c>
      <c r="B142">
        <v>52</v>
      </c>
      <c r="C142" s="31" t="s">
        <v>98</v>
      </c>
      <c r="D142" s="4">
        <v>2</v>
      </c>
      <c r="E142" s="4">
        <v>0</v>
      </c>
      <c r="F142" s="4">
        <v>1</v>
      </c>
      <c r="G142" s="4">
        <f t="shared" si="10"/>
        <v>3</v>
      </c>
      <c r="H142" s="4">
        <f t="shared" si="11"/>
        <v>7</v>
      </c>
      <c r="I142" s="47">
        <v>801.25</v>
      </c>
      <c r="J142" s="8">
        <v>15797</v>
      </c>
      <c r="K142" s="47">
        <f t="shared" si="12"/>
        <v>44.31221117933785</v>
      </c>
      <c r="L142" s="48">
        <f t="shared" si="13"/>
        <v>5072.165601063493</v>
      </c>
    </row>
    <row r="143" spans="1:12" ht="13.5" thickBot="1">
      <c r="A143">
        <v>34</v>
      </c>
      <c r="B143">
        <v>1</v>
      </c>
      <c r="C143" s="31" t="s">
        <v>36</v>
      </c>
      <c r="D143" s="4">
        <v>35</v>
      </c>
      <c r="E143" s="4">
        <v>39</v>
      </c>
      <c r="F143" s="4">
        <v>29</v>
      </c>
      <c r="G143" s="4">
        <f>SUM(D143:F143)</f>
        <v>103</v>
      </c>
      <c r="H143" s="4">
        <f>$D$22*D143+$E$22*E143+$F$22*F143</f>
        <v>212</v>
      </c>
      <c r="I143" s="47">
        <v>14288.77</v>
      </c>
      <c r="J143" s="8">
        <v>292904</v>
      </c>
      <c r="K143" s="47">
        <f>H143/(J143/100000)</f>
        <v>72.37866331630842</v>
      </c>
      <c r="L143" s="48">
        <f>I143/(J143/100000)</f>
        <v>4878.31166525551</v>
      </c>
    </row>
    <row r="144" spans="1:12" ht="13.5" thickBot="1">
      <c r="A144">
        <v>35</v>
      </c>
      <c r="B144">
        <v>65</v>
      </c>
      <c r="C144" s="31" t="s">
        <v>111</v>
      </c>
      <c r="D144" s="4">
        <v>1</v>
      </c>
      <c r="E144" s="4">
        <v>0</v>
      </c>
      <c r="F144" s="4">
        <v>0</v>
      </c>
      <c r="G144" s="4">
        <f t="shared" si="10"/>
        <v>1</v>
      </c>
      <c r="H144" s="4">
        <f t="shared" si="11"/>
        <v>3</v>
      </c>
      <c r="I144" s="47">
        <v>399.5</v>
      </c>
      <c r="J144" s="8">
        <v>8818</v>
      </c>
      <c r="K144" s="47">
        <f t="shared" si="12"/>
        <v>34.02132002721706</v>
      </c>
      <c r="L144" s="48">
        <f t="shared" si="13"/>
        <v>4530.505783624405</v>
      </c>
    </row>
    <row r="145" spans="1:12" ht="13.5" thickBot="1">
      <c r="A145">
        <v>36</v>
      </c>
      <c r="B145">
        <v>27</v>
      </c>
      <c r="C145" s="31" t="s">
        <v>61</v>
      </c>
      <c r="D145" s="4">
        <v>1</v>
      </c>
      <c r="E145" s="4">
        <v>3</v>
      </c>
      <c r="F145" s="4">
        <v>4</v>
      </c>
      <c r="G145" s="4">
        <f t="shared" si="10"/>
        <v>8</v>
      </c>
      <c r="H145" s="4">
        <f t="shared" si="11"/>
        <v>13</v>
      </c>
      <c r="I145" s="47">
        <v>427.04</v>
      </c>
      <c r="J145" s="8">
        <v>10232</v>
      </c>
      <c r="K145" s="47">
        <f t="shared" si="12"/>
        <v>127.05238467552776</v>
      </c>
      <c r="L145" s="48">
        <f t="shared" si="13"/>
        <v>4173.573103987491</v>
      </c>
    </row>
    <row r="146" spans="1:12" ht="13.5" thickBot="1">
      <c r="A146">
        <v>37</v>
      </c>
      <c r="B146">
        <v>55</v>
      </c>
      <c r="C146" s="31" t="s">
        <v>101</v>
      </c>
      <c r="D146" s="4">
        <v>1</v>
      </c>
      <c r="E146" s="4">
        <v>0</v>
      </c>
      <c r="F146" s="4">
        <v>2</v>
      </c>
      <c r="G146" s="4">
        <f t="shared" si="10"/>
        <v>3</v>
      </c>
      <c r="H146" s="4">
        <f t="shared" si="11"/>
        <v>5</v>
      </c>
      <c r="I146" s="47">
        <v>404</v>
      </c>
      <c r="J146" s="8">
        <v>10291</v>
      </c>
      <c r="K146" s="47">
        <f t="shared" si="12"/>
        <v>48.586143231950246</v>
      </c>
      <c r="L146" s="48">
        <f t="shared" si="13"/>
        <v>3925.7603731415797</v>
      </c>
    </row>
    <row r="147" spans="1:12" ht="13.5" thickBot="1">
      <c r="A147">
        <v>38</v>
      </c>
      <c r="B147">
        <v>19</v>
      </c>
      <c r="C147" s="31" t="s">
        <v>53</v>
      </c>
      <c r="D147" s="4">
        <v>3</v>
      </c>
      <c r="E147" s="4">
        <v>6</v>
      </c>
      <c r="F147" s="4">
        <v>3</v>
      </c>
      <c r="G147" s="4">
        <f t="shared" si="10"/>
        <v>12</v>
      </c>
      <c r="H147" s="4">
        <f t="shared" si="11"/>
        <v>24</v>
      </c>
      <c r="I147" s="47">
        <v>1242.33</v>
      </c>
      <c r="J147" s="8">
        <v>32474</v>
      </c>
      <c r="K147" s="47">
        <f t="shared" si="12"/>
        <v>73.90527806860874</v>
      </c>
      <c r="L147" s="48">
        <f t="shared" si="13"/>
        <v>3825.614337623945</v>
      </c>
    </row>
    <row r="148" spans="1:12" ht="13.5" thickBot="1">
      <c r="A148">
        <v>39</v>
      </c>
      <c r="B148">
        <v>38</v>
      </c>
      <c r="C148" s="31" t="s">
        <v>73</v>
      </c>
      <c r="D148" s="4">
        <v>2</v>
      </c>
      <c r="E148" s="4">
        <v>2</v>
      </c>
      <c r="F148" s="4">
        <v>1</v>
      </c>
      <c r="G148" s="4">
        <f t="shared" si="10"/>
        <v>5</v>
      </c>
      <c r="H148" s="4">
        <f t="shared" si="11"/>
        <v>11</v>
      </c>
      <c r="I148" s="47">
        <v>813.61</v>
      </c>
      <c r="J148" s="8">
        <v>22726</v>
      </c>
      <c r="K148" s="47">
        <f t="shared" si="12"/>
        <v>48.4027105517909</v>
      </c>
      <c r="L148" s="48">
        <f t="shared" si="13"/>
        <v>3580.084484731145</v>
      </c>
    </row>
    <row r="149" spans="1:12" ht="13.5" thickBot="1">
      <c r="A149">
        <v>40</v>
      </c>
      <c r="B149">
        <v>54</v>
      </c>
      <c r="C149" s="31" t="s">
        <v>100</v>
      </c>
      <c r="D149" s="4">
        <v>1</v>
      </c>
      <c r="E149" s="4">
        <v>1</v>
      </c>
      <c r="F149" s="4">
        <v>1</v>
      </c>
      <c r="G149" s="4">
        <f t="shared" si="10"/>
        <v>3</v>
      </c>
      <c r="H149" s="4">
        <f t="shared" si="11"/>
        <v>6</v>
      </c>
      <c r="I149" s="47">
        <v>407.93</v>
      </c>
      <c r="J149" s="8">
        <v>12577</v>
      </c>
      <c r="K149" s="47">
        <f t="shared" si="12"/>
        <v>47.70613023773555</v>
      </c>
      <c r="L149" s="48">
        <f t="shared" si="13"/>
        <v>3243.4602846465773</v>
      </c>
    </row>
    <row r="150" spans="1:12" ht="13.5" thickBot="1">
      <c r="A150">
        <v>41</v>
      </c>
      <c r="B150">
        <v>15</v>
      </c>
      <c r="C150" s="31" t="s">
        <v>49</v>
      </c>
      <c r="D150" s="4">
        <v>3</v>
      </c>
      <c r="E150" s="4">
        <v>11</v>
      </c>
      <c r="F150" s="4">
        <v>5</v>
      </c>
      <c r="G150" s="4">
        <f t="shared" si="10"/>
        <v>19</v>
      </c>
      <c r="H150" s="4">
        <f t="shared" si="11"/>
        <v>36</v>
      </c>
      <c r="I150" s="47">
        <v>1277.73</v>
      </c>
      <c r="J150" s="8">
        <v>40252</v>
      </c>
      <c r="K150" s="47">
        <f t="shared" si="12"/>
        <v>89.43654973665905</v>
      </c>
      <c r="L150" s="48">
        <f t="shared" si="13"/>
        <v>3174.3267415283713</v>
      </c>
    </row>
    <row r="151" spans="1:12" ht="13.5" thickBot="1">
      <c r="A151">
        <v>42</v>
      </c>
      <c r="B151">
        <v>23</v>
      </c>
      <c r="C151" s="31" t="s">
        <v>57</v>
      </c>
      <c r="D151" s="4">
        <v>3</v>
      </c>
      <c r="E151" s="4">
        <v>2</v>
      </c>
      <c r="F151" s="4">
        <v>5</v>
      </c>
      <c r="G151" s="4">
        <f aca="true" t="shared" si="14" ref="G151:G184">SUM(D151:F151)</f>
        <v>10</v>
      </c>
      <c r="H151" s="4">
        <f aca="true" t="shared" si="15" ref="H151:H184">$D$22*D151+$E$22*E151+$F$22*F151</f>
        <v>18</v>
      </c>
      <c r="I151" s="47">
        <v>1222.11</v>
      </c>
      <c r="J151" s="8">
        <v>38641</v>
      </c>
      <c r="K151" s="47">
        <f aca="true" t="shared" si="16" ref="K151:K184">H151/(J151/100000)</f>
        <v>46.58264537667245</v>
      </c>
      <c r="L151" s="48">
        <f t="shared" si="13"/>
        <v>3162.728707849176</v>
      </c>
    </row>
    <row r="152" spans="1:12" ht="13.5" thickBot="1">
      <c r="A152">
        <v>43</v>
      </c>
      <c r="B152">
        <v>40</v>
      </c>
      <c r="C152" s="31" t="s">
        <v>9</v>
      </c>
      <c r="D152" s="4">
        <v>2</v>
      </c>
      <c r="E152" s="4">
        <v>1</v>
      </c>
      <c r="F152" s="4">
        <v>2</v>
      </c>
      <c r="G152" s="4">
        <f t="shared" si="14"/>
        <v>5</v>
      </c>
      <c r="H152" s="4">
        <f t="shared" si="15"/>
        <v>10</v>
      </c>
      <c r="I152" s="47">
        <v>809.68</v>
      </c>
      <c r="J152" s="8">
        <v>26445</v>
      </c>
      <c r="K152" s="47">
        <f t="shared" si="16"/>
        <v>37.814331631688404</v>
      </c>
      <c r="L152" s="48">
        <f t="shared" si="13"/>
        <v>3061.7508035545466</v>
      </c>
    </row>
    <row r="153" spans="1:12" ht="13.5" thickBot="1">
      <c r="A153">
        <v>44</v>
      </c>
      <c r="B153">
        <v>26</v>
      </c>
      <c r="C153" s="31" t="s">
        <v>60</v>
      </c>
      <c r="D153" s="4">
        <v>1</v>
      </c>
      <c r="E153" s="4">
        <v>4</v>
      </c>
      <c r="F153" s="4">
        <v>3</v>
      </c>
      <c r="G153" s="4">
        <f t="shared" si="14"/>
        <v>8</v>
      </c>
      <c r="H153" s="4">
        <f t="shared" si="15"/>
        <v>14</v>
      </c>
      <c r="I153" s="47">
        <v>430.97</v>
      </c>
      <c r="J153" s="8">
        <v>16874</v>
      </c>
      <c r="K153" s="47">
        <f t="shared" si="16"/>
        <v>82.96787957804906</v>
      </c>
      <c r="L153" s="48">
        <f t="shared" si="13"/>
        <v>2554.0476472679866</v>
      </c>
    </row>
    <row r="154" spans="1:12" ht="13.5" thickBot="1">
      <c r="A154">
        <v>45</v>
      </c>
      <c r="B154">
        <v>51</v>
      </c>
      <c r="C154" s="31" t="s">
        <v>97</v>
      </c>
      <c r="D154" s="4">
        <v>2</v>
      </c>
      <c r="E154" s="4">
        <v>1</v>
      </c>
      <c r="F154" s="4">
        <v>0</v>
      </c>
      <c r="G154" s="4">
        <f t="shared" si="14"/>
        <v>3</v>
      </c>
      <c r="H154" s="4">
        <f t="shared" si="15"/>
        <v>8</v>
      </c>
      <c r="I154" s="47">
        <v>805.18</v>
      </c>
      <c r="J154" s="8">
        <v>32154</v>
      </c>
      <c r="K154" s="47">
        <f t="shared" si="16"/>
        <v>24.880263730795548</v>
      </c>
      <c r="L154" s="48">
        <f t="shared" si="13"/>
        <v>2504.1363438452445</v>
      </c>
    </row>
    <row r="155" spans="1:12" ht="13.5" thickBot="1">
      <c r="A155">
        <v>46</v>
      </c>
      <c r="B155">
        <v>64</v>
      </c>
      <c r="C155" s="31" t="s">
        <v>110</v>
      </c>
      <c r="D155" s="4">
        <v>1</v>
      </c>
      <c r="E155" s="4">
        <v>0</v>
      </c>
      <c r="F155" s="4">
        <v>0</v>
      </c>
      <c r="G155" s="4">
        <f t="shared" si="14"/>
        <v>1</v>
      </c>
      <c r="H155" s="4">
        <f t="shared" si="15"/>
        <v>3</v>
      </c>
      <c r="I155" s="47">
        <v>399.5</v>
      </c>
      <c r="J155" s="8">
        <v>16020</v>
      </c>
      <c r="K155" s="47">
        <f t="shared" si="16"/>
        <v>18.726591760299623</v>
      </c>
      <c r="L155" s="48">
        <f t="shared" si="13"/>
        <v>2493.7578027465665</v>
      </c>
    </row>
    <row r="156" spans="1:12" ht="13.5" thickBot="1">
      <c r="A156">
        <v>47</v>
      </c>
      <c r="B156">
        <v>35</v>
      </c>
      <c r="C156" s="31" t="s">
        <v>69</v>
      </c>
      <c r="D156" s="4">
        <v>2</v>
      </c>
      <c r="E156" s="4">
        <v>0</v>
      </c>
      <c r="F156" s="4">
        <v>4</v>
      </c>
      <c r="G156" s="4">
        <f t="shared" si="14"/>
        <v>6</v>
      </c>
      <c r="H156" s="4">
        <f t="shared" si="15"/>
        <v>10</v>
      </c>
      <c r="I156" s="47">
        <v>808</v>
      </c>
      <c r="J156" s="8">
        <v>39077</v>
      </c>
      <c r="K156" s="47">
        <f t="shared" si="16"/>
        <v>25.590500806100774</v>
      </c>
      <c r="L156" s="48">
        <f t="shared" si="13"/>
        <v>2067.7124651329427</v>
      </c>
    </row>
    <row r="157" spans="1:12" ht="13.5" thickBot="1">
      <c r="A157">
        <v>48</v>
      </c>
      <c r="B157">
        <v>24</v>
      </c>
      <c r="C157" s="31" t="s">
        <v>58</v>
      </c>
      <c r="D157" s="4">
        <v>3</v>
      </c>
      <c r="E157" s="4">
        <v>1</v>
      </c>
      <c r="F157" s="4">
        <v>4</v>
      </c>
      <c r="G157" s="4">
        <f t="shared" si="14"/>
        <v>8</v>
      </c>
      <c r="H157" s="4">
        <f t="shared" si="15"/>
        <v>15</v>
      </c>
      <c r="I157" s="47">
        <v>1213.68</v>
      </c>
      <c r="J157" s="8">
        <v>64721</v>
      </c>
      <c r="K157" s="47">
        <f t="shared" si="16"/>
        <v>23.176403331221707</v>
      </c>
      <c r="L157" s="48">
        <f t="shared" si="13"/>
        <v>1875.2491463358108</v>
      </c>
    </row>
    <row r="158" spans="1:12" ht="13.5" thickBot="1">
      <c r="A158">
        <v>49</v>
      </c>
      <c r="B158">
        <v>22</v>
      </c>
      <c r="C158" s="31" t="s">
        <v>56</v>
      </c>
      <c r="D158" s="4">
        <v>3</v>
      </c>
      <c r="E158" s="4">
        <v>3</v>
      </c>
      <c r="F158" s="4">
        <v>4</v>
      </c>
      <c r="G158" s="4">
        <f t="shared" si="14"/>
        <v>10</v>
      </c>
      <c r="H158" s="4">
        <f t="shared" si="15"/>
        <v>19</v>
      </c>
      <c r="I158" s="47">
        <v>1226.04</v>
      </c>
      <c r="J158" s="8">
        <v>68764</v>
      </c>
      <c r="K158" s="47">
        <f t="shared" si="16"/>
        <v>27.630737013553603</v>
      </c>
      <c r="L158" s="48">
        <f t="shared" si="13"/>
        <v>1782.967832005119</v>
      </c>
    </row>
    <row r="159" spans="1:12" ht="13.5" thickBot="1">
      <c r="A159">
        <v>50</v>
      </c>
      <c r="B159">
        <v>31</v>
      </c>
      <c r="C159" s="31" t="s">
        <v>65</v>
      </c>
      <c r="D159" s="4">
        <v>1</v>
      </c>
      <c r="E159" s="4">
        <v>4</v>
      </c>
      <c r="F159" s="4">
        <v>2</v>
      </c>
      <c r="G159" s="4">
        <f t="shared" si="14"/>
        <v>7</v>
      </c>
      <c r="H159" s="4">
        <f t="shared" si="15"/>
        <v>13</v>
      </c>
      <c r="I159" s="47">
        <v>428.72</v>
      </c>
      <c r="J159" s="8">
        <v>31814</v>
      </c>
      <c r="K159" s="47">
        <f t="shared" si="16"/>
        <v>40.8625133588986</v>
      </c>
      <c r="L159" s="48">
        <f t="shared" si="13"/>
        <v>1347.5828251713085</v>
      </c>
    </row>
    <row r="160" spans="1:12" ht="13.5" thickBot="1">
      <c r="A160">
        <v>51</v>
      </c>
      <c r="B160">
        <v>30</v>
      </c>
      <c r="C160" s="31" t="s">
        <v>64</v>
      </c>
      <c r="D160" s="4">
        <v>2</v>
      </c>
      <c r="E160" s="4">
        <v>3</v>
      </c>
      <c r="F160" s="4">
        <v>2</v>
      </c>
      <c r="G160" s="4">
        <f t="shared" si="14"/>
        <v>7</v>
      </c>
      <c r="H160" s="4">
        <f t="shared" si="15"/>
        <v>14</v>
      </c>
      <c r="I160" s="47">
        <v>822.04</v>
      </c>
      <c r="J160" s="8">
        <v>67580</v>
      </c>
      <c r="K160" s="47">
        <f t="shared" si="16"/>
        <v>20.71618822136727</v>
      </c>
      <c r="L160" s="48">
        <f t="shared" si="13"/>
        <v>1216.3953832494822</v>
      </c>
    </row>
    <row r="161" spans="1:12" ht="13.5" thickBot="1">
      <c r="A161">
        <v>52</v>
      </c>
      <c r="B161">
        <v>33</v>
      </c>
      <c r="C161" s="31" t="s">
        <v>67</v>
      </c>
      <c r="D161" s="4">
        <v>2</v>
      </c>
      <c r="E161" s="4">
        <v>2</v>
      </c>
      <c r="F161" s="4">
        <v>2</v>
      </c>
      <c r="G161" s="4">
        <f t="shared" si="14"/>
        <v>6</v>
      </c>
      <c r="H161" s="4">
        <f t="shared" si="15"/>
        <v>12</v>
      </c>
      <c r="I161" s="47">
        <v>815.86</v>
      </c>
      <c r="J161" s="8">
        <v>69019</v>
      </c>
      <c r="K161" s="47">
        <f t="shared" si="16"/>
        <v>17.386516756255524</v>
      </c>
      <c r="L161" s="48">
        <f t="shared" si="13"/>
        <v>1182.080296729886</v>
      </c>
    </row>
    <row r="162" spans="1:12" ht="13.5" thickBot="1">
      <c r="A162">
        <v>53</v>
      </c>
      <c r="B162">
        <v>48</v>
      </c>
      <c r="C162" s="31" t="s">
        <v>94</v>
      </c>
      <c r="D162" s="4">
        <v>0</v>
      </c>
      <c r="E162" s="4">
        <v>4</v>
      </c>
      <c r="F162" s="4">
        <v>0</v>
      </c>
      <c r="G162" s="4">
        <f t="shared" si="14"/>
        <v>4</v>
      </c>
      <c r="H162" s="4">
        <f t="shared" si="15"/>
        <v>8</v>
      </c>
      <c r="I162" s="47">
        <v>24.72</v>
      </c>
      <c r="J162" s="8">
        <v>2338</v>
      </c>
      <c r="K162" s="47">
        <f t="shared" si="16"/>
        <v>342.1727972626176</v>
      </c>
      <c r="L162" s="48">
        <f t="shared" si="13"/>
        <v>1057.3139435414882</v>
      </c>
    </row>
    <row r="163" spans="1:12" ht="13.5" thickBot="1">
      <c r="A163">
        <v>54</v>
      </c>
      <c r="B163">
        <v>36</v>
      </c>
      <c r="C163" s="31" t="s">
        <v>70</v>
      </c>
      <c r="D163" s="4">
        <v>1</v>
      </c>
      <c r="E163" s="4">
        <v>3</v>
      </c>
      <c r="F163" s="4">
        <v>2</v>
      </c>
      <c r="G163" s="4">
        <f t="shared" si="14"/>
        <v>6</v>
      </c>
      <c r="H163" s="4">
        <f t="shared" si="15"/>
        <v>11</v>
      </c>
      <c r="I163" s="47">
        <v>422.54</v>
      </c>
      <c r="J163" s="8">
        <v>42179</v>
      </c>
      <c r="K163" s="47">
        <f t="shared" si="16"/>
        <v>26.079328575831575</v>
      </c>
      <c r="L163" s="48">
        <f t="shared" si="13"/>
        <v>1001.7781360392613</v>
      </c>
    </row>
    <row r="164" spans="1:12" ht="13.5" thickBot="1">
      <c r="A164">
        <v>55</v>
      </c>
      <c r="B164">
        <v>3</v>
      </c>
      <c r="C164" s="31" t="s">
        <v>38</v>
      </c>
      <c r="D164" s="4">
        <v>32</v>
      </c>
      <c r="E164" s="4">
        <v>17</v>
      </c>
      <c r="F164" s="4">
        <v>14</v>
      </c>
      <c r="G164" s="4">
        <f t="shared" si="14"/>
        <v>63</v>
      </c>
      <c r="H164" s="4">
        <f t="shared" si="15"/>
        <v>144</v>
      </c>
      <c r="I164" s="47">
        <v>12920.56</v>
      </c>
      <c r="J164" s="8">
        <v>1294778</v>
      </c>
      <c r="K164" s="47">
        <f t="shared" si="16"/>
        <v>11.121597679293284</v>
      </c>
      <c r="L164" s="48">
        <f t="shared" si="13"/>
        <v>997.8977091053447</v>
      </c>
    </row>
    <row r="165" spans="1:12" ht="13.5" thickBot="1">
      <c r="A165">
        <v>56</v>
      </c>
      <c r="B165">
        <v>21</v>
      </c>
      <c r="C165" s="31" t="s">
        <v>55</v>
      </c>
      <c r="D165" s="4">
        <v>4</v>
      </c>
      <c r="E165" s="4">
        <v>3</v>
      </c>
      <c r="F165" s="4">
        <v>3</v>
      </c>
      <c r="G165" s="4">
        <f t="shared" si="14"/>
        <v>10</v>
      </c>
      <c r="H165" s="4">
        <f t="shared" si="15"/>
        <v>21</v>
      </c>
      <c r="I165" s="47">
        <v>1623.29</v>
      </c>
      <c r="J165" s="8">
        <v>183709</v>
      </c>
      <c r="K165" s="47">
        <f t="shared" si="16"/>
        <v>11.431122046279715</v>
      </c>
      <c r="L165" s="48">
        <f t="shared" si="13"/>
        <v>883.6202907859713</v>
      </c>
    </row>
    <row r="166" spans="1:12" ht="13.5" thickBot="1">
      <c r="A166">
        <v>57</v>
      </c>
      <c r="B166">
        <v>57</v>
      </c>
      <c r="C166" s="31" t="s">
        <v>103</v>
      </c>
      <c r="D166" s="4">
        <v>0</v>
      </c>
      <c r="E166" s="4">
        <v>1</v>
      </c>
      <c r="F166" s="4">
        <v>2</v>
      </c>
      <c r="G166" s="4">
        <f t="shared" si="14"/>
        <v>3</v>
      </c>
      <c r="H166" s="4">
        <f t="shared" si="15"/>
        <v>4</v>
      </c>
      <c r="I166" s="47">
        <v>10.68</v>
      </c>
      <c r="J166" s="8">
        <v>1405</v>
      </c>
      <c r="K166" s="47">
        <f t="shared" si="16"/>
        <v>284.69750889679716</v>
      </c>
      <c r="L166" s="48">
        <f t="shared" si="13"/>
        <v>760.1423487544483</v>
      </c>
    </row>
    <row r="167" spans="1:12" ht="13.5" thickBot="1">
      <c r="A167">
        <v>58</v>
      </c>
      <c r="B167">
        <v>50</v>
      </c>
      <c r="C167" s="31" t="s">
        <v>96</v>
      </c>
      <c r="D167" s="4">
        <v>0</v>
      </c>
      <c r="E167" s="4">
        <v>1</v>
      </c>
      <c r="F167" s="4">
        <v>3</v>
      </c>
      <c r="G167" s="4">
        <f t="shared" si="14"/>
        <v>4</v>
      </c>
      <c r="H167" s="4">
        <f t="shared" si="15"/>
        <v>5</v>
      </c>
      <c r="I167" s="47">
        <v>12.93</v>
      </c>
      <c r="J167" s="8">
        <v>1936</v>
      </c>
      <c r="K167" s="47">
        <f t="shared" si="16"/>
        <v>258.26446280991735</v>
      </c>
      <c r="L167" s="48">
        <f t="shared" si="13"/>
        <v>667.8719008264463</v>
      </c>
    </row>
    <row r="168" spans="1:12" ht="13.5" thickBot="1">
      <c r="A168">
        <v>59</v>
      </c>
      <c r="B168">
        <v>61</v>
      </c>
      <c r="C168" s="31" t="s">
        <v>107</v>
      </c>
      <c r="D168" s="4">
        <v>0</v>
      </c>
      <c r="E168" s="4">
        <v>2</v>
      </c>
      <c r="F168" s="4">
        <v>0</v>
      </c>
      <c r="G168" s="4">
        <f t="shared" si="14"/>
        <v>2</v>
      </c>
      <c r="H168" s="4">
        <f t="shared" si="15"/>
        <v>4</v>
      </c>
      <c r="I168" s="47">
        <v>12.36</v>
      </c>
      <c r="J168" s="8">
        <v>2070</v>
      </c>
      <c r="K168" s="47">
        <f t="shared" si="16"/>
        <v>193.23671497584542</v>
      </c>
      <c r="L168" s="48">
        <f t="shared" si="13"/>
        <v>597.1014492753623</v>
      </c>
    </row>
    <row r="169" spans="1:12" ht="13.5" thickBot="1">
      <c r="A169">
        <v>60</v>
      </c>
      <c r="B169">
        <v>42</v>
      </c>
      <c r="C169" s="31" t="s">
        <v>76</v>
      </c>
      <c r="D169" s="4">
        <v>1</v>
      </c>
      <c r="E169" s="4">
        <v>1</v>
      </c>
      <c r="F169" s="4">
        <v>3</v>
      </c>
      <c r="G169" s="4">
        <f t="shared" si="14"/>
        <v>5</v>
      </c>
      <c r="H169" s="4">
        <f t="shared" si="15"/>
        <v>8</v>
      </c>
      <c r="I169" s="47">
        <v>412.43</v>
      </c>
      <c r="J169" s="8">
        <v>75928</v>
      </c>
      <c r="K169" s="47">
        <f t="shared" si="16"/>
        <v>10.536297545042673</v>
      </c>
      <c r="L169" s="48">
        <f t="shared" si="13"/>
        <v>543.1856495627437</v>
      </c>
    </row>
    <row r="170" spans="1:12" ht="13.5" thickBot="1">
      <c r="A170">
        <v>61</v>
      </c>
      <c r="B170">
        <v>60</v>
      </c>
      <c r="C170" s="31" t="s">
        <v>106</v>
      </c>
      <c r="D170" s="4">
        <v>0</v>
      </c>
      <c r="E170" s="4">
        <v>2</v>
      </c>
      <c r="F170" s="4">
        <v>0</v>
      </c>
      <c r="G170" s="4">
        <f t="shared" si="14"/>
        <v>2</v>
      </c>
      <c r="H170" s="4">
        <f t="shared" si="15"/>
        <v>4</v>
      </c>
      <c r="I170" s="47">
        <v>12.36</v>
      </c>
      <c r="J170" s="8">
        <v>5195</v>
      </c>
      <c r="K170" s="47">
        <f t="shared" si="16"/>
        <v>76.99711260827719</v>
      </c>
      <c r="L170" s="48">
        <f t="shared" si="13"/>
        <v>237.92107795957648</v>
      </c>
    </row>
    <row r="171" spans="1:12" ht="13.5" thickBot="1">
      <c r="A171">
        <v>62</v>
      </c>
      <c r="B171">
        <v>75</v>
      </c>
      <c r="C171" s="31" t="s">
        <v>10</v>
      </c>
      <c r="D171" s="4">
        <v>0</v>
      </c>
      <c r="E171" s="4">
        <v>0</v>
      </c>
      <c r="F171" s="4">
        <v>1</v>
      </c>
      <c r="G171" s="4">
        <f t="shared" si="14"/>
        <v>1</v>
      </c>
      <c r="H171" s="4">
        <f t="shared" si="15"/>
        <v>1</v>
      </c>
      <c r="I171" s="47">
        <v>2.25</v>
      </c>
      <c r="J171" s="8">
        <v>1094</v>
      </c>
      <c r="K171" s="47">
        <f t="shared" si="16"/>
        <v>91.40767824497257</v>
      </c>
      <c r="L171" s="48">
        <f t="shared" si="13"/>
        <v>205.6672760511883</v>
      </c>
    </row>
    <row r="172" spans="1:12" ht="13.5" thickBot="1">
      <c r="A172">
        <v>63</v>
      </c>
      <c r="B172">
        <v>47</v>
      </c>
      <c r="C172" s="31" t="s">
        <v>93</v>
      </c>
      <c r="D172" s="4">
        <v>1</v>
      </c>
      <c r="E172" s="4">
        <v>1</v>
      </c>
      <c r="F172" s="4">
        <v>2</v>
      </c>
      <c r="G172" s="4">
        <f t="shared" si="14"/>
        <v>4</v>
      </c>
      <c r="H172" s="4">
        <f t="shared" si="15"/>
        <v>7</v>
      </c>
      <c r="I172" s="47">
        <v>410.18</v>
      </c>
      <c r="J172" s="8">
        <v>237914</v>
      </c>
      <c r="K172" s="47">
        <f t="shared" si="16"/>
        <v>2.942239632808494</v>
      </c>
      <c r="L172" s="48">
        <f t="shared" si="13"/>
        <v>172.40683608362687</v>
      </c>
    </row>
    <row r="173" spans="1:12" ht="13.5" thickBot="1">
      <c r="A173">
        <v>64</v>
      </c>
      <c r="B173">
        <v>56</v>
      </c>
      <c r="C173" s="31" t="s">
        <v>102</v>
      </c>
      <c r="D173" s="4">
        <v>0</v>
      </c>
      <c r="E173" s="4">
        <v>2</v>
      </c>
      <c r="F173" s="4">
        <v>1</v>
      </c>
      <c r="G173" s="4">
        <f t="shared" si="14"/>
        <v>3</v>
      </c>
      <c r="H173" s="4">
        <f t="shared" si="15"/>
        <v>5</v>
      </c>
      <c r="I173" s="47">
        <v>14.61</v>
      </c>
      <c r="J173" s="8">
        <v>10109</v>
      </c>
      <c r="K173" s="47">
        <f t="shared" si="16"/>
        <v>49.46087644673064</v>
      </c>
      <c r="L173" s="48">
        <f t="shared" si="13"/>
        <v>144.52468097734692</v>
      </c>
    </row>
    <row r="174" spans="1:12" ht="13.5" thickBot="1">
      <c r="A174">
        <v>65</v>
      </c>
      <c r="B174">
        <v>45</v>
      </c>
      <c r="C174" s="31" t="s">
        <v>91</v>
      </c>
      <c r="D174" s="4">
        <v>0</v>
      </c>
      <c r="E174" s="4">
        <v>4</v>
      </c>
      <c r="F174" s="4">
        <v>1</v>
      </c>
      <c r="G174" s="4">
        <f t="shared" si="14"/>
        <v>5</v>
      </c>
      <c r="H174" s="4">
        <f t="shared" si="15"/>
        <v>9</v>
      </c>
      <c r="I174" s="47">
        <v>26.97</v>
      </c>
      <c r="J174" s="8">
        <v>22602</v>
      </c>
      <c r="K174" s="47">
        <f t="shared" si="16"/>
        <v>39.819485001327315</v>
      </c>
      <c r="L174" s="48">
        <f t="shared" si="13"/>
        <v>119.32572338731086</v>
      </c>
    </row>
    <row r="175" spans="1:12" ht="13.5" thickBot="1">
      <c r="A175">
        <v>66</v>
      </c>
      <c r="B175">
        <v>70</v>
      </c>
      <c r="C175" s="31" t="s">
        <v>116</v>
      </c>
      <c r="D175" s="4">
        <v>0</v>
      </c>
      <c r="E175" s="4">
        <v>1</v>
      </c>
      <c r="F175" s="4">
        <v>0</v>
      </c>
      <c r="G175" s="4">
        <f t="shared" si="14"/>
        <v>1</v>
      </c>
      <c r="H175" s="4">
        <f t="shared" si="15"/>
        <v>2</v>
      </c>
      <c r="I175" s="47">
        <v>6.18</v>
      </c>
      <c r="J175" s="8">
        <v>6180</v>
      </c>
      <c r="K175" s="47">
        <f t="shared" si="16"/>
        <v>32.362459546925564</v>
      </c>
      <c r="L175" s="48">
        <f aca="true" t="shared" si="17" ref="L175:L184">I175/(J175/100000)</f>
        <v>100</v>
      </c>
    </row>
    <row r="176" spans="1:12" ht="13.5" thickBot="1">
      <c r="A176">
        <v>67</v>
      </c>
      <c r="B176">
        <v>68</v>
      </c>
      <c r="C176" s="31" t="s">
        <v>114</v>
      </c>
      <c r="D176" s="4">
        <v>0</v>
      </c>
      <c r="E176" s="4">
        <v>1</v>
      </c>
      <c r="F176" s="4">
        <v>0</v>
      </c>
      <c r="G176" s="4">
        <f t="shared" si="14"/>
        <v>1</v>
      </c>
      <c r="H176" s="4">
        <f t="shared" si="15"/>
        <v>2</v>
      </c>
      <c r="I176" s="47">
        <v>6.18</v>
      </c>
      <c r="J176" s="8">
        <v>7467</v>
      </c>
      <c r="K176" s="47">
        <f t="shared" si="16"/>
        <v>26.784518548279095</v>
      </c>
      <c r="L176" s="48">
        <f t="shared" si="17"/>
        <v>82.7641623141824</v>
      </c>
    </row>
    <row r="177" spans="1:12" ht="13.5" thickBot="1">
      <c r="A177">
        <v>68</v>
      </c>
      <c r="B177">
        <v>73</v>
      </c>
      <c r="C177" s="31" t="s">
        <v>0</v>
      </c>
      <c r="D177" s="4">
        <v>0</v>
      </c>
      <c r="E177" s="4">
        <v>0</v>
      </c>
      <c r="F177" s="4">
        <v>1</v>
      </c>
      <c r="G177" s="4">
        <f t="shared" si="14"/>
        <v>1</v>
      </c>
      <c r="H177" s="4">
        <f t="shared" si="15"/>
        <v>1</v>
      </c>
      <c r="I177" s="47">
        <v>2.25</v>
      </c>
      <c r="J177" s="8">
        <v>2753</v>
      </c>
      <c r="K177" s="47">
        <f t="shared" si="16"/>
        <v>36.32401017072285</v>
      </c>
      <c r="L177" s="48">
        <f t="shared" si="17"/>
        <v>81.72902288412641</v>
      </c>
    </row>
    <row r="178" spans="1:12" ht="13.5" thickBot="1">
      <c r="A178">
        <v>69</v>
      </c>
      <c r="B178">
        <v>72</v>
      </c>
      <c r="C178" s="31" t="s">
        <v>118</v>
      </c>
      <c r="D178" s="4">
        <v>0</v>
      </c>
      <c r="E178" s="4">
        <v>0</v>
      </c>
      <c r="F178" s="4">
        <v>1</v>
      </c>
      <c r="G178" s="4">
        <f t="shared" si="14"/>
        <v>1</v>
      </c>
      <c r="H178" s="4">
        <f t="shared" si="15"/>
        <v>1</v>
      </c>
      <c r="I178" s="47">
        <v>2.25</v>
      </c>
      <c r="J178" s="8">
        <v>4498</v>
      </c>
      <c r="K178" s="47">
        <f t="shared" si="16"/>
        <v>22.232103156958647</v>
      </c>
      <c r="L178" s="48">
        <f t="shared" si="17"/>
        <v>50.02223210315696</v>
      </c>
    </row>
    <row r="179" spans="1:12" ht="13.5" thickBot="1">
      <c r="A179">
        <v>70</v>
      </c>
      <c r="B179">
        <v>49</v>
      </c>
      <c r="C179" s="31" t="s">
        <v>95</v>
      </c>
      <c r="D179" s="4">
        <v>0</v>
      </c>
      <c r="E179" s="4">
        <v>3</v>
      </c>
      <c r="F179" s="4">
        <v>1</v>
      </c>
      <c r="G179" s="4">
        <f t="shared" si="14"/>
        <v>4</v>
      </c>
      <c r="H179" s="4">
        <f t="shared" si="15"/>
        <v>7</v>
      </c>
      <c r="I179" s="47">
        <v>20.79</v>
      </c>
      <c r="J179" s="8">
        <v>106184</v>
      </c>
      <c r="K179" s="47">
        <f t="shared" si="16"/>
        <v>6.592330294582989</v>
      </c>
      <c r="L179" s="48">
        <f t="shared" si="17"/>
        <v>19.579220974911475</v>
      </c>
    </row>
    <row r="180" spans="1:12" ht="13.5" thickBot="1">
      <c r="A180">
        <v>71</v>
      </c>
      <c r="B180">
        <v>63</v>
      </c>
      <c r="C180" s="31" t="s">
        <v>109</v>
      </c>
      <c r="D180" s="4">
        <v>0</v>
      </c>
      <c r="E180" s="4">
        <v>0</v>
      </c>
      <c r="F180" s="4">
        <v>2</v>
      </c>
      <c r="G180" s="4">
        <f t="shared" si="14"/>
        <v>2</v>
      </c>
      <c r="H180" s="4">
        <f t="shared" si="15"/>
        <v>2</v>
      </c>
      <c r="I180" s="47">
        <v>4.5</v>
      </c>
      <c r="J180" s="8">
        <v>24970</v>
      </c>
      <c r="K180" s="47">
        <f t="shared" si="16"/>
        <v>8.009611533840609</v>
      </c>
      <c r="L180" s="48">
        <f t="shared" si="17"/>
        <v>18.02162595114137</v>
      </c>
    </row>
    <row r="181" spans="1:12" ht="13.5" thickBot="1">
      <c r="A181">
        <v>72</v>
      </c>
      <c r="B181">
        <v>74</v>
      </c>
      <c r="C181" s="31" t="s">
        <v>1</v>
      </c>
      <c r="D181" s="4">
        <v>0</v>
      </c>
      <c r="E181" s="4">
        <v>0</v>
      </c>
      <c r="F181" s="4">
        <v>1</v>
      </c>
      <c r="G181" s="4">
        <f t="shared" si="14"/>
        <v>1</v>
      </c>
      <c r="H181" s="4">
        <f t="shared" si="15"/>
        <v>1</v>
      </c>
      <c r="I181" s="47">
        <v>2.25</v>
      </c>
      <c r="J181" s="8">
        <v>17960</v>
      </c>
      <c r="K181" s="47">
        <f t="shared" si="16"/>
        <v>5.567928730512249</v>
      </c>
      <c r="L181" s="48">
        <f t="shared" si="17"/>
        <v>12.52783964365256</v>
      </c>
    </row>
    <row r="182" spans="1:12" ht="13.5" thickBot="1">
      <c r="A182">
        <v>73</v>
      </c>
      <c r="B182">
        <v>71</v>
      </c>
      <c r="C182" s="31" t="s">
        <v>117</v>
      </c>
      <c r="D182" s="4">
        <v>0</v>
      </c>
      <c r="E182" s="4">
        <v>0</v>
      </c>
      <c r="F182" s="4">
        <v>1</v>
      </c>
      <c r="G182" s="4">
        <f t="shared" si="14"/>
        <v>1</v>
      </c>
      <c r="H182" s="4">
        <f t="shared" si="15"/>
        <v>1</v>
      </c>
      <c r="I182" s="47">
        <v>2.25</v>
      </c>
      <c r="J182" s="8">
        <v>42228</v>
      </c>
      <c r="K182" s="47">
        <f t="shared" si="16"/>
        <v>2.3680969972530077</v>
      </c>
      <c r="L182" s="48">
        <f t="shared" si="17"/>
        <v>5.328218243819267</v>
      </c>
    </row>
    <row r="183" spans="1:12" ht="13.5" thickBot="1">
      <c r="A183">
        <v>74</v>
      </c>
      <c r="B183">
        <v>62</v>
      </c>
      <c r="C183" s="31" t="s">
        <v>108</v>
      </c>
      <c r="D183" s="4">
        <v>0</v>
      </c>
      <c r="E183" s="4">
        <v>0</v>
      </c>
      <c r="F183" s="4">
        <v>2</v>
      </c>
      <c r="G183" s="4">
        <f t="shared" si="14"/>
        <v>2</v>
      </c>
      <c r="H183" s="4">
        <f t="shared" si="15"/>
        <v>2</v>
      </c>
      <c r="I183" s="47">
        <v>4.5</v>
      </c>
      <c r="J183" s="8">
        <v>136627</v>
      </c>
      <c r="K183" s="47">
        <f t="shared" si="16"/>
        <v>1.4638395046367114</v>
      </c>
      <c r="L183" s="48">
        <f t="shared" si="17"/>
        <v>3.293638885432601</v>
      </c>
    </row>
    <row r="184" spans="1:12" ht="13.5" thickBot="1">
      <c r="A184">
        <v>75</v>
      </c>
      <c r="B184">
        <v>69</v>
      </c>
      <c r="C184" s="31" t="s">
        <v>115</v>
      </c>
      <c r="D184" s="4">
        <v>0</v>
      </c>
      <c r="E184" s="4">
        <v>1</v>
      </c>
      <c r="F184" s="4">
        <v>0</v>
      </c>
      <c r="G184" s="4">
        <f t="shared" si="14"/>
        <v>1</v>
      </c>
      <c r="H184" s="4">
        <f t="shared" si="15"/>
        <v>2</v>
      </c>
      <c r="I184" s="47">
        <v>6.18</v>
      </c>
      <c r="J184" s="8">
        <v>1063142</v>
      </c>
      <c r="K184" s="47">
        <f t="shared" si="16"/>
        <v>0.1881216243926023</v>
      </c>
      <c r="L184" s="48">
        <f t="shared" si="17"/>
        <v>0.5812958193731411</v>
      </c>
    </row>
    <row r="185" spans="3:12" ht="13.5" thickBot="1">
      <c r="C185" s="31"/>
      <c r="D185"/>
      <c r="H185" s="1" t="s">
        <v>11</v>
      </c>
      <c r="I185" s="1"/>
      <c r="J185" s="8">
        <f>SUM(J110:J184)</f>
        <v>5027467</v>
      </c>
      <c r="K185" s="3"/>
      <c r="L185"/>
    </row>
    <row r="186" spans="3:12" ht="13.5" thickBot="1">
      <c r="C186" s="31"/>
      <c r="D186"/>
      <c r="H186" s="1" t="s">
        <v>12</v>
      </c>
      <c r="I186" s="1"/>
      <c r="J186" s="8">
        <v>6369404</v>
      </c>
      <c r="K186" s="3"/>
      <c r="L186"/>
    </row>
    <row r="187" spans="3:12" ht="13.5" thickBot="1">
      <c r="C187" s="31"/>
      <c r="D187"/>
      <c r="H187" s="1" t="s">
        <v>13</v>
      </c>
      <c r="I187" s="1"/>
      <c r="J187" s="10">
        <f>J185/J186</f>
        <v>0.7893151384336745</v>
      </c>
      <c r="K187" s="3"/>
      <c r="L187"/>
    </row>
    <row r="188" spans="3:12" ht="12.75">
      <c r="C188" s="31"/>
      <c r="D188"/>
      <c r="J188" s="2"/>
      <c r="K188" s="3"/>
      <c r="L188"/>
    </row>
    <row r="189" spans="3:12" ht="12.75">
      <c r="C189" s="31"/>
      <c r="D189"/>
      <c r="K189"/>
      <c r="L189"/>
    </row>
    <row r="190" spans="3:12" ht="12.75">
      <c r="C190" s="31"/>
      <c r="D190"/>
      <c r="K190"/>
      <c r="L190"/>
    </row>
    <row r="191" spans="3:12" ht="12.75">
      <c r="C191" s="31"/>
      <c r="D191"/>
      <c r="K191"/>
      <c r="L191"/>
    </row>
    <row r="192" spans="3:12" ht="12.75">
      <c r="C192" s="31"/>
      <c r="D192"/>
      <c r="K192"/>
      <c r="L192"/>
    </row>
    <row r="193" spans="3:12" ht="12.75">
      <c r="C193" s="31"/>
      <c r="D193"/>
      <c r="K193"/>
      <c r="L193"/>
    </row>
    <row r="194" spans="3:12" ht="12.75">
      <c r="C194" s="31"/>
      <c r="D194"/>
      <c r="K194"/>
      <c r="L194"/>
    </row>
    <row r="195" spans="3:12" ht="12.75">
      <c r="C195" s="31"/>
      <c r="D195"/>
      <c r="J195" s="2"/>
      <c r="K195" s="3"/>
      <c r="L195"/>
    </row>
    <row r="196" spans="3:12" ht="12.75">
      <c r="C196" s="31"/>
      <c r="D196"/>
      <c r="J196" s="2"/>
      <c r="K196" s="3"/>
      <c r="L196"/>
    </row>
    <row r="197" spans="3:12" ht="12.75">
      <c r="C197" s="31"/>
      <c r="D197"/>
      <c r="J197" s="2"/>
      <c r="K197" s="3"/>
      <c r="L197"/>
    </row>
    <row r="198" spans="3:12" ht="12.75">
      <c r="C198" s="31"/>
      <c r="D198"/>
      <c r="J198" s="2"/>
      <c r="K198" s="3"/>
      <c r="L198"/>
    </row>
    <row r="199" spans="3:12" ht="12.75">
      <c r="C199" s="31"/>
      <c r="D199"/>
      <c r="J199" s="2"/>
      <c r="K199" s="3"/>
      <c r="L199"/>
    </row>
    <row r="200" spans="3:12" ht="12.75">
      <c r="C200" s="31"/>
      <c r="D200"/>
      <c r="J200" s="2"/>
      <c r="K200" s="3"/>
      <c r="L200"/>
    </row>
    <row r="201" spans="3:12" ht="12.75">
      <c r="C201" s="31"/>
      <c r="D201"/>
      <c r="J201" s="2"/>
      <c r="K201" s="3"/>
      <c r="L201"/>
    </row>
    <row r="202" spans="3:12" ht="12.75">
      <c r="C202" s="31"/>
      <c r="D202"/>
      <c r="J202" s="2"/>
      <c r="K202" s="3"/>
      <c r="L202"/>
    </row>
    <row r="203" spans="3:12" ht="12.75">
      <c r="C203" s="31"/>
      <c r="D203"/>
      <c r="J203" s="2"/>
      <c r="K203" s="3"/>
      <c r="L203"/>
    </row>
    <row r="204" spans="3:12" ht="12.75">
      <c r="C204" s="31"/>
      <c r="D204"/>
      <c r="J204" s="2"/>
      <c r="K204" s="3"/>
      <c r="L204"/>
    </row>
    <row r="205" spans="3:12" ht="12.75">
      <c r="C205" s="31"/>
      <c r="D205"/>
      <c r="J205" s="2"/>
      <c r="K205" s="3"/>
      <c r="L205"/>
    </row>
    <row r="206" spans="3:12" ht="12.75">
      <c r="C206" s="31"/>
      <c r="D206"/>
      <c r="J206" s="2"/>
      <c r="K206" s="3"/>
      <c r="L206"/>
    </row>
    <row r="207" spans="3:12" ht="12.75">
      <c r="C207" s="31"/>
      <c r="D207"/>
      <c r="J207" s="2"/>
      <c r="K207" s="3"/>
      <c r="L207"/>
    </row>
    <row r="208" spans="3:12" ht="12.75">
      <c r="C208" s="31"/>
      <c r="D208"/>
      <c r="J208" s="2"/>
      <c r="K208" s="3"/>
      <c r="L208"/>
    </row>
    <row r="209" spans="3:12" ht="12.75">
      <c r="C209" s="31"/>
      <c r="D209"/>
      <c r="J209" s="2"/>
      <c r="K209" s="3"/>
      <c r="L209"/>
    </row>
    <row r="210" spans="3:12" ht="12.75">
      <c r="C210" s="31"/>
      <c r="D210"/>
      <c r="J210" s="2"/>
      <c r="K210" s="3"/>
      <c r="L210"/>
    </row>
    <row r="211" spans="3:12" ht="12.75">
      <c r="C211" s="31"/>
      <c r="D211"/>
      <c r="J211" s="2"/>
      <c r="K211" s="3"/>
      <c r="L211"/>
    </row>
    <row r="212" spans="3:12" ht="12.75">
      <c r="C212" s="31"/>
      <c r="D212"/>
      <c r="J212" s="2"/>
      <c r="K212" s="3"/>
      <c r="L212"/>
    </row>
    <row r="213" spans="3:12" ht="12.75">
      <c r="C213" s="31"/>
      <c r="D213"/>
      <c r="J213" s="2"/>
      <c r="K213" s="3"/>
      <c r="L213"/>
    </row>
    <row r="214" spans="3:12" ht="12.75">
      <c r="C214" s="31"/>
      <c r="D214"/>
      <c r="J214" s="2"/>
      <c r="K214" s="3"/>
      <c r="L214"/>
    </row>
    <row r="215" spans="3:12" ht="12.75">
      <c r="C215" s="31"/>
      <c r="D215"/>
      <c r="J215" s="2"/>
      <c r="K215" s="3"/>
      <c r="L215"/>
    </row>
    <row r="216" spans="3:12" ht="12.75">
      <c r="C216" s="31"/>
      <c r="D216"/>
      <c r="J216" s="2"/>
      <c r="K216" s="3"/>
      <c r="L216"/>
    </row>
    <row r="217" spans="3:12" ht="12.75">
      <c r="C217" s="31"/>
      <c r="D217"/>
      <c r="J217" s="2"/>
      <c r="K217" s="3"/>
      <c r="L217"/>
    </row>
    <row r="218" spans="3:12" ht="12.75">
      <c r="C218" s="31"/>
      <c r="D218"/>
      <c r="J218" s="2"/>
      <c r="K218" s="3"/>
      <c r="L218"/>
    </row>
    <row r="219" spans="3:12" ht="12.75">
      <c r="C219" s="31"/>
      <c r="D219"/>
      <c r="J219" s="2"/>
      <c r="K219" s="3"/>
      <c r="L219"/>
    </row>
    <row r="220" spans="3:12" ht="12.75">
      <c r="C220" s="31"/>
      <c r="D220"/>
      <c r="J220" s="2"/>
      <c r="K220" s="3"/>
      <c r="L220"/>
    </row>
    <row r="221" spans="3:12" ht="12.75">
      <c r="C221" s="31"/>
      <c r="D221"/>
      <c r="J221" s="2"/>
      <c r="K221" s="3"/>
      <c r="L221"/>
    </row>
    <row r="222" spans="3:12" ht="12.75">
      <c r="C222" s="31"/>
      <c r="D222"/>
      <c r="J222" s="2"/>
      <c r="K222" s="3"/>
      <c r="L222"/>
    </row>
    <row r="223" spans="3:12" ht="12.75">
      <c r="C223" s="31"/>
      <c r="D223"/>
      <c r="J223" s="2"/>
      <c r="K223" s="3"/>
      <c r="L223"/>
    </row>
    <row r="224" spans="3:12" ht="12.75">
      <c r="C224" s="31"/>
      <c r="D224"/>
      <c r="J224" s="2"/>
      <c r="K224" s="3"/>
      <c r="L224"/>
    </row>
    <row r="225" spans="3:12" ht="12.75">
      <c r="C225" s="31"/>
      <c r="D225"/>
      <c r="J225" s="2"/>
      <c r="K225" s="3"/>
      <c r="L225"/>
    </row>
    <row r="226" spans="3:12" ht="12.75">
      <c r="C226" s="31"/>
      <c r="D226"/>
      <c r="J226" s="2"/>
      <c r="K226" s="3"/>
      <c r="L226"/>
    </row>
    <row r="227" spans="3:12" ht="12.75">
      <c r="C227" s="31"/>
      <c r="D227"/>
      <c r="J227" s="2"/>
      <c r="K227" s="3"/>
      <c r="L227"/>
    </row>
    <row r="228" spans="3:12" ht="12.75">
      <c r="C228" s="31"/>
      <c r="D228"/>
      <c r="J228" s="2"/>
      <c r="K228" s="3"/>
      <c r="L228"/>
    </row>
    <row r="229" ht="12.75">
      <c r="C229" s="29"/>
    </row>
    <row r="230" ht="12.75">
      <c r="C230" s="29"/>
    </row>
    <row r="231" ht="12.75">
      <c r="C231" s="29"/>
    </row>
    <row r="232" ht="12.75">
      <c r="C232" s="29"/>
    </row>
    <row r="233" ht="12.75">
      <c r="C233" s="29"/>
    </row>
    <row r="234" ht="12.75">
      <c r="C234" s="29"/>
    </row>
    <row r="235" ht="12.75">
      <c r="C235" s="29"/>
    </row>
    <row r="236" ht="12.75">
      <c r="C236" s="29"/>
    </row>
    <row r="237" ht="12.75">
      <c r="C237" s="29"/>
    </row>
    <row r="238" ht="12.75">
      <c r="C238" s="29"/>
    </row>
    <row r="239" ht="12.75">
      <c r="C239" s="29"/>
    </row>
    <row r="240" ht="12.75">
      <c r="C240" s="29"/>
    </row>
    <row r="241" ht="12.75">
      <c r="C241" s="29"/>
    </row>
    <row r="242" ht="12.75">
      <c r="C242" s="29"/>
    </row>
    <row r="243" ht="12.75">
      <c r="C243" s="29"/>
    </row>
    <row r="244" ht="12.75">
      <c r="C244" s="29"/>
    </row>
    <row r="245" ht="12.75">
      <c r="C245" s="29"/>
    </row>
    <row r="246" ht="12.75">
      <c r="C246" s="29"/>
    </row>
    <row r="247" ht="12.75">
      <c r="C247" s="29"/>
    </row>
    <row r="248" ht="12.75">
      <c r="C248" s="29"/>
    </row>
    <row r="249" ht="12.75">
      <c r="C249" s="29"/>
    </row>
    <row r="250" ht="12.75">
      <c r="C250" s="29"/>
    </row>
    <row r="251" ht="12.75">
      <c r="C251" s="29"/>
    </row>
    <row r="252" ht="12.75">
      <c r="C252" s="29"/>
    </row>
    <row r="253" ht="12.75">
      <c r="C253" s="29"/>
    </row>
    <row r="254" ht="12.75">
      <c r="C254" s="29"/>
    </row>
    <row r="255" ht="12.75">
      <c r="C255" s="29"/>
    </row>
    <row r="256" ht="12.75">
      <c r="C256" s="29"/>
    </row>
    <row r="257" ht="12.75">
      <c r="C257" s="29"/>
    </row>
    <row r="258" ht="12.75">
      <c r="C258" s="29"/>
    </row>
    <row r="259" ht="12.75">
      <c r="C259" s="29"/>
    </row>
    <row r="260" ht="12.75">
      <c r="C260" s="29"/>
    </row>
    <row r="261" ht="12.75">
      <c r="C261" s="29"/>
    </row>
    <row r="262" ht="12.75">
      <c r="C262" s="29"/>
    </row>
    <row r="263" ht="12.75">
      <c r="C263" s="29"/>
    </row>
    <row r="264" ht="12.75">
      <c r="C264" s="29"/>
    </row>
    <row r="265" ht="12.75">
      <c r="C265" s="29"/>
    </row>
    <row r="266" ht="12.75">
      <c r="C266" s="29"/>
    </row>
    <row r="267" ht="12.75">
      <c r="C267" s="29"/>
    </row>
    <row r="268" ht="12.75">
      <c r="C268" s="29"/>
    </row>
    <row r="269" ht="12.75">
      <c r="C269" s="29"/>
    </row>
    <row r="270" ht="12.75">
      <c r="C270" s="29"/>
    </row>
    <row r="271" ht="12.75">
      <c r="C271" s="29"/>
    </row>
    <row r="272" ht="12.75">
      <c r="C272" s="29"/>
    </row>
    <row r="273" ht="12.75">
      <c r="C273" s="29"/>
    </row>
    <row r="274" ht="12.75">
      <c r="C274" s="29"/>
    </row>
    <row r="275" ht="12.75">
      <c r="C275" s="29"/>
    </row>
    <row r="276" ht="12.75">
      <c r="C276" s="29"/>
    </row>
    <row r="277" ht="12.75">
      <c r="C277" s="29"/>
    </row>
    <row r="278" ht="12.75">
      <c r="C278" s="29"/>
    </row>
    <row r="279" ht="12.75">
      <c r="C279" s="29"/>
    </row>
    <row r="280" ht="12.75">
      <c r="C280" s="29"/>
    </row>
    <row r="281" ht="12.75">
      <c r="C281" s="29"/>
    </row>
    <row r="282" ht="12.75">
      <c r="C282" s="29"/>
    </row>
    <row r="283" ht="12.75">
      <c r="C283" s="29"/>
    </row>
    <row r="284" ht="12.75">
      <c r="C284" s="29"/>
    </row>
    <row r="285" ht="12.75">
      <c r="C285" s="29"/>
    </row>
    <row r="286" ht="12.75">
      <c r="C286" s="29"/>
    </row>
    <row r="287" ht="12.75">
      <c r="C287" s="29"/>
    </row>
    <row r="288" ht="12.75">
      <c r="C288" s="29"/>
    </row>
    <row r="289" ht="12.75">
      <c r="C289" s="29"/>
    </row>
    <row r="290" ht="12.75">
      <c r="C290" s="29"/>
    </row>
    <row r="291" ht="12.75">
      <c r="C291" s="29"/>
    </row>
    <row r="292" ht="12.75">
      <c r="C292" s="29"/>
    </row>
    <row r="293" ht="12.75">
      <c r="C293" s="29"/>
    </row>
    <row r="294" ht="12.75">
      <c r="C294" s="29"/>
    </row>
    <row r="295" ht="12.75">
      <c r="C295" s="29"/>
    </row>
    <row r="296" ht="12.75">
      <c r="C296" s="29"/>
    </row>
    <row r="297" ht="12.75">
      <c r="C297" s="29"/>
    </row>
    <row r="298" ht="12.75">
      <c r="C298" s="29"/>
    </row>
    <row r="299" ht="12.75">
      <c r="C299" s="29"/>
    </row>
    <row r="300" ht="12.75">
      <c r="C300" s="29"/>
    </row>
    <row r="301" ht="12.75">
      <c r="C301" s="29"/>
    </row>
    <row r="302" ht="12.75">
      <c r="C302" s="29"/>
    </row>
    <row r="303" ht="12.75">
      <c r="C303" s="29"/>
    </row>
    <row r="304" ht="12.75">
      <c r="C304" s="29"/>
    </row>
    <row r="305" ht="12.75">
      <c r="C305" s="29"/>
    </row>
    <row r="306" ht="12.75">
      <c r="C306" s="29"/>
    </row>
    <row r="307" ht="12.75">
      <c r="C307" s="29"/>
    </row>
    <row r="308" ht="12.75">
      <c r="C308" s="29"/>
    </row>
    <row r="309" ht="12.75">
      <c r="C309" s="29"/>
    </row>
    <row r="310" ht="12.75">
      <c r="C310" s="29"/>
    </row>
    <row r="311" ht="12.75">
      <c r="C311" s="29"/>
    </row>
    <row r="312" ht="12.75">
      <c r="C312" s="29"/>
    </row>
    <row r="313" ht="12.75">
      <c r="C313" s="29"/>
    </row>
    <row r="314" ht="12.75">
      <c r="C314" s="29"/>
    </row>
    <row r="315" ht="12.75">
      <c r="C315" s="29"/>
    </row>
    <row r="316" ht="12.75">
      <c r="C316" s="29"/>
    </row>
    <row r="317" ht="12.75">
      <c r="C317" s="29"/>
    </row>
  </sheetData>
  <printOptions/>
  <pageMargins left="0.3" right="0.3" top="0.7" bottom="0.7" header="0.5" footer="0.5"/>
  <pageSetup orientation="portrait" paperSize="9" scale="60"/>
  <headerFooter alignWithMargins="0">
    <oddHeader>&amp;L&amp;COlympics2004.xls&amp;R</oddHeader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2004-09-08T18:38:41Z</cp:lastPrinted>
  <dcterms:created xsi:type="dcterms:W3CDTF">2004-09-01T17:21:40Z</dcterms:created>
  <cp:category/>
  <cp:version/>
  <cp:contentType/>
  <cp:contentStatus/>
</cp:coreProperties>
</file>